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bookViews>
    <workbookView xWindow="-120" yWindow="-120" windowWidth="29040" windowHeight="15990" tabRatio="737"/>
  </bookViews>
  <sheets>
    <sheet name="Cover Sheet" sheetId="2" r:id="rId1"/>
    <sheet name="Survey" sheetId="1" r:id="rId2"/>
    <sheet name="Implementation Plan" sheetId="3" r:id="rId3"/>
    <sheet name="Version Updates" sheetId="4" r:id="rId4"/>
  </sheets>
  <definedNames>
    <definedName name="_xlnm.Print_Area" localSheetId="0">'Cover Sheet'!$A$1:$M$30</definedName>
    <definedName name="_xlnm.Print_Area" localSheetId="2">'Implementation Plan'!$A$1:$M$58</definedName>
    <definedName name="_xlnm.Print_Area" localSheetId="1">Survey!$A$1:$D$208</definedName>
    <definedName name="_xlnm.Print_Area" localSheetId="3">'Version Updates'!$A$1:$B$45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C172" i="1"/>
  <c r="C204" i="1"/>
  <c r="A5" i="3"/>
  <c r="C181" i="1"/>
  <c r="E143" i="1" l="1"/>
  <c r="F143" i="1" s="1"/>
  <c r="G143" i="1"/>
  <c r="H143" i="1" s="1"/>
  <c r="I143" i="1"/>
  <c r="J143" i="1" s="1"/>
  <c r="K143" i="1"/>
  <c r="L143" i="1" s="1"/>
  <c r="C28" i="3"/>
  <c r="B28" i="3"/>
  <c r="C43" i="3" l="1"/>
  <c r="B43" i="3"/>
  <c r="C38" i="3"/>
  <c r="B38" i="3"/>
  <c r="B41" i="3" l="1"/>
  <c r="B36" i="3"/>
  <c r="B31" i="3"/>
  <c r="B26" i="3"/>
  <c r="B21" i="3"/>
  <c r="B16" i="3"/>
  <c r="B11" i="3"/>
  <c r="C1" i="1"/>
  <c r="C33" i="3" l="1"/>
  <c r="B33" i="3"/>
  <c r="C23" i="3"/>
  <c r="B23" i="3"/>
  <c r="C18" i="3"/>
  <c r="B18" i="3"/>
  <c r="C13" i="3"/>
  <c r="B13" i="3"/>
  <c r="A53" i="3" s="1"/>
  <c r="C68" i="1" l="1"/>
  <c r="C107" i="1" l="1"/>
  <c r="C42" i="1"/>
  <c r="C3" i="1"/>
  <c r="C190" i="1" l="1"/>
  <c r="I191" i="1"/>
  <c r="J191" i="1" s="1"/>
  <c r="I192" i="1"/>
  <c r="J192" i="1" s="1"/>
  <c r="I193" i="1"/>
  <c r="J193" i="1" s="1"/>
  <c r="I194" i="1"/>
  <c r="J194" i="1" s="1"/>
  <c r="I196" i="1"/>
  <c r="J196" i="1" s="1"/>
  <c r="I197" i="1"/>
  <c r="J197" i="1" s="1"/>
  <c r="I198" i="1"/>
  <c r="J198" i="1" s="1"/>
  <c r="I199" i="1"/>
  <c r="J199" i="1" s="1"/>
  <c r="I200" i="1"/>
  <c r="J200" i="1" s="1"/>
  <c r="I201" i="1"/>
  <c r="J201" i="1" s="1"/>
  <c r="I202" i="1"/>
  <c r="J202" i="1" s="1"/>
  <c r="I203" i="1"/>
  <c r="J203" i="1" s="1"/>
  <c r="E9" i="1" l="1"/>
  <c r="F9" i="1" s="1"/>
  <c r="G9" i="1"/>
  <c r="H9" i="1" s="1"/>
  <c r="I9" i="1"/>
  <c r="J9" i="1" s="1"/>
  <c r="K9" i="1"/>
  <c r="L9" i="1" s="1"/>
  <c r="E6" i="1" l="1"/>
  <c r="F6" i="1" s="1"/>
  <c r="G6" i="1"/>
  <c r="H6" i="1" s="1"/>
  <c r="I6" i="1"/>
  <c r="J6" i="1" s="1"/>
  <c r="K6" i="1"/>
  <c r="L6" i="1" s="1"/>
  <c r="E7" i="1"/>
  <c r="F7" i="1" s="1"/>
  <c r="G7" i="1"/>
  <c r="H7" i="1" s="1"/>
  <c r="I7" i="1"/>
  <c r="J7" i="1" s="1"/>
  <c r="K7" i="1"/>
  <c r="L7" i="1" s="1"/>
  <c r="E8" i="1"/>
  <c r="F8" i="1" s="1"/>
  <c r="G8" i="1"/>
  <c r="H8" i="1" s="1"/>
  <c r="I8" i="1"/>
  <c r="J8" i="1" s="1"/>
  <c r="K8" i="1"/>
  <c r="L8" i="1" s="1"/>
  <c r="E10" i="1"/>
  <c r="F10" i="1" s="1"/>
  <c r="G10" i="1"/>
  <c r="H10" i="1" s="1"/>
  <c r="I10" i="1"/>
  <c r="J10" i="1" s="1"/>
  <c r="K10" i="1"/>
  <c r="L10" i="1" s="1"/>
  <c r="E11" i="1"/>
  <c r="F11" i="1" s="1"/>
  <c r="G11" i="1"/>
  <c r="H11" i="1" s="1"/>
  <c r="I11" i="1"/>
  <c r="J11" i="1" s="1"/>
  <c r="K11" i="1"/>
  <c r="L11" i="1" s="1"/>
  <c r="E12" i="1"/>
  <c r="F12" i="1" s="1"/>
  <c r="G12" i="1"/>
  <c r="H12" i="1" s="1"/>
  <c r="I12" i="1"/>
  <c r="J12" i="1" s="1"/>
  <c r="K12" i="1"/>
  <c r="L12" i="1" s="1"/>
  <c r="E13" i="1"/>
  <c r="F13" i="1" s="1"/>
  <c r="G13" i="1"/>
  <c r="H13" i="1" s="1"/>
  <c r="I13" i="1"/>
  <c r="J13" i="1" s="1"/>
  <c r="K13" i="1"/>
  <c r="L13" i="1" s="1"/>
  <c r="E14" i="1"/>
  <c r="F14" i="1" s="1"/>
  <c r="G14" i="1"/>
  <c r="H14" i="1" s="1"/>
  <c r="I14" i="1"/>
  <c r="J14" i="1" s="1"/>
  <c r="K14" i="1"/>
  <c r="L14" i="1" s="1"/>
  <c r="E15" i="1"/>
  <c r="F15" i="1" s="1"/>
  <c r="G15" i="1"/>
  <c r="H15" i="1" s="1"/>
  <c r="I15" i="1"/>
  <c r="J15" i="1" s="1"/>
  <c r="K15" i="1"/>
  <c r="L15" i="1" s="1"/>
  <c r="E16" i="1"/>
  <c r="F16" i="1" s="1"/>
  <c r="G16" i="1"/>
  <c r="H16" i="1" s="1"/>
  <c r="I16" i="1"/>
  <c r="J16" i="1" s="1"/>
  <c r="K16" i="1"/>
  <c r="L16" i="1" s="1"/>
  <c r="E17" i="1"/>
  <c r="F17" i="1" s="1"/>
  <c r="G17" i="1"/>
  <c r="H17" i="1" s="1"/>
  <c r="I17" i="1"/>
  <c r="J17" i="1" s="1"/>
  <c r="K17" i="1"/>
  <c r="L17" i="1" s="1"/>
  <c r="E18" i="1"/>
  <c r="F18" i="1" s="1"/>
  <c r="G18" i="1"/>
  <c r="H18" i="1" s="1"/>
  <c r="I18" i="1"/>
  <c r="J18" i="1" s="1"/>
  <c r="K18" i="1"/>
  <c r="L18" i="1" s="1"/>
  <c r="E19" i="1"/>
  <c r="F19" i="1" s="1"/>
  <c r="G19" i="1"/>
  <c r="H19" i="1" s="1"/>
  <c r="I19" i="1"/>
  <c r="J19" i="1" s="1"/>
  <c r="K19" i="1"/>
  <c r="L19" i="1" s="1"/>
  <c r="E191" i="1"/>
  <c r="F191" i="1" s="1"/>
  <c r="G191" i="1"/>
  <c r="H191" i="1" s="1"/>
  <c r="E192" i="1"/>
  <c r="F192" i="1" s="1"/>
  <c r="G192" i="1"/>
  <c r="H192" i="1" s="1"/>
  <c r="E193" i="1"/>
  <c r="F193" i="1" s="1"/>
  <c r="G193" i="1"/>
  <c r="H193" i="1" s="1"/>
  <c r="E22" i="1"/>
  <c r="F22" i="1" s="1"/>
  <c r="G22" i="1"/>
  <c r="H22" i="1" s="1"/>
  <c r="I22" i="1"/>
  <c r="J22" i="1" s="1"/>
  <c r="K22" i="1"/>
  <c r="L22" i="1" s="1"/>
  <c r="E23" i="1"/>
  <c r="F23" i="1" s="1"/>
  <c r="G23" i="1"/>
  <c r="H23" i="1" s="1"/>
  <c r="I23" i="1"/>
  <c r="J23" i="1" s="1"/>
  <c r="K23" i="1"/>
  <c r="L23" i="1" s="1"/>
  <c r="E26" i="1"/>
  <c r="F26" i="1" s="1"/>
  <c r="G26" i="1"/>
  <c r="H26" i="1" s="1"/>
  <c r="I26" i="1"/>
  <c r="J26" i="1" s="1"/>
  <c r="K26" i="1"/>
  <c r="L26" i="1" s="1"/>
  <c r="E27" i="1"/>
  <c r="F27" i="1" s="1"/>
  <c r="G27" i="1"/>
  <c r="H27" i="1" s="1"/>
  <c r="I27" i="1"/>
  <c r="J27" i="1" s="1"/>
  <c r="K27" i="1"/>
  <c r="L27" i="1" s="1"/>
  <c r="E28" i="1"/>
  <c r="F28" i="1" s="1"/>
  <c r="G28" i="1"/>
  <c r="H28" i="1" s="1"/>
  <c r="I28" i="1"/>
  <c r="J28" i="1" s="1"/>
  <c r="K28" i="1"/>
  <c r="L28" i="1" s="1"/>
  <c r="E29" i="1"/>
  <c r="F29" i="1" s="1"/>
  <c r="G29" i="1"/>
  <c r="H29" i="1" s="1"/>
  <c r="I29" i="1"/>
  <c r="J29" i="1" s="1"/>
  <c r="K29" i="1"/>
  <c r="L29" i="1" s="1"/>
  <c r="E30" i="1"/>
  <c r="F30" i="1" s="1"/>
  <c r="G30" i="1"/>
  <c r="H30" i="1" s="1"/>
  <c r="I30" i="1"/>
  <c r="J30" i="1" s="1"/>
  <c r="K30" i="1"/>
  <c r="L30" i="1" s="1"/>
  <c r="E31" i="1"/>
  <c r="F31" i="1" s="1"/>
  <c r="G31" i="1"/>
  <c r="H31" i="1" s="1"/>
  <c r="I31" i="1"/>
  <c r="J31" i="1" s="1"/>
  <c r="K31" i="1"/>
  <c r="L31" i="1" s="1"/>
  <c r="E32" i="1"/>
  <c r="F32" i="1" s="1"/>
  <c r="G32" i="1"/>
  <c r="H32" i="1" s="1"/>
  <c r="I32" i="1"/>
  <c r="J32" i="1" s="1"/>
  <c r="K32" i="1"/>
  <c r="L32" i="1" s="1"/>
  <c r="E194" i="1"/>
  <c r="F194" i="1" s="1"/>
  <c r="G194" i="1"/>
  <c r="H194" i="1" s="1"/>
  <c r="E195" i="1"/>
  <c r="F195" i="1" s="1"/>
  <c r="G195" i="1"/>
  <c r="H195" i="1" s="1"/>
  <c r="I195" i="1"/>
  <c r="J195" i="1" s="1"/>
  <c r="K195" i="1"/>
  <c r="L195" i="1" s="1"/>
  <c r="E35" i="1"/>
  <c r="F35" i="1" s="1"/>
  <c r="G35" i="1"/>
  <c r="H35" i="1" s="1"/>
  <c r="I35" i="1"/>
  <c r="J35" i="1" s="1"/>
  <c r="K35" i="1"/>
  <c r="L35" i="1" s="1"/>
  <c r="E36" i="1"/>
  <c r="F36" i="1" s="1"/>
  <c r="G36" i="1"/>
  <c r="H36" i="1" s="1"/>
  <c r="I36" i="1"/>
  <c r="J36" i="1" s="1"/>
  <c r="K36" i="1"/>
  <c r="L36" i="1" s="1"/>
  <c r="E37" i="1"/>
  <c r="F37" i="1" s="1"/>
  <c r="G37" i="1"/>
  <c r="H37" i="1" s="1"/>
  <c r="I37" i="1"/>
  <c r="J37" i="1" s="1"/>
  <c r="K37" i="1"/>
  <c r="L37" i="1" s="1"/>
  <c r="E38" i="1"/>
  <c r="F38" i="1" s="1"/>
  <c r="G38" i="1"/>
  <c r="H38" i="1" s="1"/>
  <c r="I38" i="1"/>
  <c r="J38" i="1" s="1"/>
  <c r="K38" i="1"/>
  <c r="L38" i="1" s="1"/>
  <c r="E45" i="1"/>
  <c r="F45" i="1" s="1"/>
  <c r="G45" i="1"/>
  <c r="H45" i="1" s="1"/>
  <c r="I45" i="1"/>
  <c r="J45" i="1" s="1"/>
  <c r="K45" i="1"/>
  <c r="L45" i="1" s="1"/>
  <c r="E46" i="1"/>
  <c r="F46" i="1" s="1"/>
  <c r="G46" i="1"/>
  <c r="H46" i="1" s="1"/>
  <c r="I46" i="1"/>
  <c r="J46" i="1" s="1"/>
  <c r="K46" i="1"/>
  <c r="L46" i="1" s="1"/>
  <c r="E47" i="1"/>
  <c r="F47" i="1" s="1"/>
  <c r="G47" i="1"/>
  <c r="H47" i="1" s="1"/>
  <c r="I47" i="1"/>
  <c r="J47" i="1" s="1"/>
  <c r="K47" i="1"/>
  <c r="L47" i="1" s="1"/>
  <c r="E48" i="1"/>
  <c r="F48" i="1" s="1"/>
  <c r="G48" i="1"/>
  <c r="H48" i="1" s="1"/>
  <c r="I48" i="1"/>
  <c r="J48" i="1" s="1"/>
  <c r="K48" i="1"/>
  <c r="L48" i="1" s="1"/>
  <c r="E49" i="1"/>
  <c r="F49" i="1" s="1"/>
  <c r="G49" i="1"/>
  <c r="H49" i="1" s="1"/>
  <c r="I49" i="1"/>
  <c r="J49" i="1" s="1"/>
  <c r="K49" i="1"/>
  <c r="L49" i="1" s="1"/>
  <c r="E50" i="1"/>
  <c r="F50" i="1" s="1"/>
  <c r="G50" i="1"/>
  <c r="H50" i="1" s="1"/>
  <c r="I50" i="1"/>
  <c r="J50" i="1" s="1"/>
  <c r="K50" i="1"/>
  <c r="L50" i="1" s="1"/>
  <c r="E51" i="1"/>
  <c r="F51" i="1" s="1"/>
  <c r="G51" i="1"/>
  <c r="H51" i="1" s="1"/>
  <c r="I51" i="1"/>
  <c r="J51" i="1" s="1"/>
  <c r="K51" i="1"/>
  <c r="L51" i="1" s="1"/>
  <c r="E52" i="1"/>
  <c r="F52" i="1" s="1"/>
  <c r="G52" i="1"/>
  <c r="H52" i="1" s="1"/>
  <c r="I52" i="1"/>
  <c r="J52" i="1" s="1"/>
  <c r="K52" i="1"/>
  <c r="L52" i="1" s="1"/>
  <c r="E53" i="1"/>
  <c r="F53" i="1" s="1"/>
  <c r="G53" i="1"/>
  <c r="H53" i="1" s="1"/>
  <c r="I53" i="1"/>
  <c r="J53" i="1" s="1"/>
  <c r="K53" i="1"/>
  <c r="L53" i="1" s="1"/>
  <c r="E54" i="1"/>
  <c r="F54" i="1" s="1"/>
  <c r="G54" i="1"/>
  <c r="H54" i="1" s="1"/>
  <c r="I54" i="1"/>
  <c r="J54" i="1" s="1"/>
  <c r="K54" i="1"/>
  <c r="L54" i="1" s="1"/>
  <c r="E55" i="1"/>
  <c r="F55" i="1" s="1"/>
  <c r="G55" i="1"/>
  <c r="H55" i="1" s="1"/>
  <c r="I55" i="1"/>
  <c r="J55" i="1" s="1"/>
  <c r="K55" i="1"/>
  <c r="L55" i="1" s="1"/>
  <c r="E58" i="1"/>
  <c r="F58" i="1" s="1"/>
  <c r="G58" i="1"/>
  <c r="H58" i="1" s="1"/>
  <c r="I58" i="1"/>
  <c r="J58" i="1" s="1"/>
  <c r="K58" i="1"/>
  <c r="L58" i="1" s="1"/>
  <c r="E63" i="1"/>
  <c r="F63" i="1" s="1"/>
  <c r="G63" i="1"/>
  <c r="H63" i="1" s="1"/>
  <c r="I63" i="1"/>
  <c r="J63" i="1" s="1"/>
  <c r="K63" i="1"/>
  <c r="L63" i="1" s="1"/>
  <c r="E59" i="1"/>
  <c r="F59" i="1" s="1"/>
  <c r="G59" i="1"/>
  <c r="H59" i="1" s="1"/>
  <c r="I59" i="1"/>
  <c r="J59" i="1" s="1"/>
  <c r="K59" i="1"/>
  <c r="L59" i="1" s="1"/>
  <c r="E60" i="1"/>
  <c r="F60" i="1" s="1"/>
  <c r="G60" i="1"/>
  <c r="H60" i="1" s="1"/>
  <c r="I60" i="1"/>
  <c r="J60" i="1" s="1"/>
  <c r="K60" i="1"/>
  <c r="L60" i="1" s="1"/>
  <c r="E61" i="1"/>
  <c r="F61" i="1" s="1"/>
  <c r="G61" i="1"/>
  <c r="H61" i="1" s="1"/>
  <c r="I61" i="1"/>
  <c r="J61" i="1" s="1"/>
  <c r="K61" i="1"/>
  <c r="L61" i="1" s="1"/>
  <c r="E62" i="1"/>
  <c r="F62" i="1" s="1"/>
  <c r="G62" i="1"/>
  <c r="H62" i="1" s="1"/>
  <c r="I62" i="1"/>
  <c r="J62" i="1" s="1"/>
  <c r="K62" i="1"/>
  <c r="L62" i="1" s="1"/>
  <c r="E64" i="1"/>
  <c r="F64" i="1" s="1"/>
  <c r="G64" i="1"/>
  <c r="H64" i="1" s="1"/>
  <c r="I64" i="1"/>
  <c r="J64" i="1" s="1"/>
  <c r="K64" i="1"/>
  <c r="L64" i="1" s="1"/>
  <c r="E196" i="1"/>
  <c r="F196" i="1" s="1"/>
  <c r="G196" i="1"/>
  <c r="H196" i="1" s="1"/>
  <c r="E197" i="1"/>
  <c r="F197" i="1" s="1"/>
  <c r="G197" i="1"/>
  <c r="H197" i="1" s="1"/>
  <c r="E198" i="1"/>
  <c r="F198" i="1" s="1"/>
  <c r="G198" i="1"/>
  <c r="H198" i="1" s="1"/>
  <c r="E199" i="1"/>
  <c r="F199" i="1" s="1"/>
  <c r="G199" i="1"/>
  <c r="H199" i="1" s="1"/>
  <c r="E71" i="1"/>
  <c r="F71" i="1" s="1"/>
  <c r="G71" i="1"/>
  <c r="H71" i="1" s="1"/>
  <c r="I71" i="1"/>
  <c r="J71" i="1" s="1"/>
  <c r="K71" i="1"/>
  <c r="L71" i="1" s="1"/>
  <c r="E72" i="1"/>
  <c r="F72" i="1" s="1"/>
  <c r="G72" i="1"/>
  <c r="H72" i="1" s="1"/>
  <c r="I72" i="1"/>
  <c r="J72" i="1" s="1"/>
  <c r="K72" i="1"/>
  <c r="L72" i="1" s="1"/>
  <c r="E73" i="1"/>
  <c r="F73" i="1" s="1"/>
  <c r="G73" i="1"/>
  <c r="H73" i="1" s="1"/>
  <c r="I73" i="1"/>
  <c r="J73" i="1" s="1"/>
  <c r="K73" i="1"/>
  <c r="L73" i="1" s="1"/>
  <c r="E74" i="1"/>
  <c r="F74" i="1" s="1"/>
  <c r="G74" i="1"/>
  <c r="H74" i="1" s="1"/>
  <c r="I74" i="1"/>
  <c r="J74" i="1" s="1"/>
  <c r="K74" i="1"/>
  <c r="L74" i="1" s="1"/>
  <c r="E75" i="1"/>
  <c r="F75" i="1" s="1"/>
  <c r="G75" i="1"/>
  <c r="H75" i="1" s="1"/>
  <c r="I75" i="1"/>
  <c r="J75" i="1" s="1"/>
  <c r="K75" i="1"/>
  <c r="L75" i="1" s="1"/>
  <c r="E76" i="1"/>
  <c r="F76" i="1" s="1"/>
  <c r="G76" i="1"/>
  <c r="H76" i="1" s="1"/>
  <c r="I76" i="1"/>
  <c r="J76" i="1" s="1"/>
  <c r="K76" i="1"/>
  <c r="L76" i="1" s="1"/>
  <c r="E77" i="1"/>
  <c r="F77" i="1" s="1"/>
  <c r="G77" i="1"/>
  <c r="H77" i="1" s="1"/>
  <c r="I77" i="1"/>
  <c r="J77" i="1" s="1"/>
  <c r="K77" i="1"/>
  <c r="L77" i="1" s="1"/>
  <c r="E78" i="1"/>
  <c r="F78" i="1" s="1"/>
  <c r="G78" i="1"/>
  <c r="H78" i="1" s="1"/>
  <c r="I78" i="1"/>
  <c r="J78" i="1" s="1"/>
  <c r="K78" i="1"/>
  <c r="L78" i="1" s="1"/>
  <c r="E79" i="1"/>
  <c r="F79" i="1" s="1"/>
  <c r="G79" i="1"/>
  <c r="H79" i="1" s="1"/>
  <c r="I79" i="1"/>
  <c r="J79" i="1" s="1"/>
  <c r="K79" i="1"/>
  <c r="L79" i="1" s="1"/>
  <c r="E80" i="1"/>
  <c r="F80" i="1" s="1"/>
  <c r="G80" i="1"/>
  <c r="H80" i="1" s="1"/>
  <c r="I80" i="1"/>
  <c r="J80" i="1" s="1"/>
  <c r="K80" i="1"/>
  <c r="L80" i="1" s="1"/>
  <c r="E81" i="1"/>
  <c r="F81" i="1" s="1"/>
  <c r="G81" i="1"/>
  <c r="H81" i="1" s="1"/>
  <c r="I81" i="1"/>
  <c r="J81" i="1" s="1"/>
  <c r="K81" i="1"/>
  <c r="L81" i="1" s="1"/>
  <c r="E82" i="1"/>
  <c r="F82" i="1" s="1"/>
  <c r="G82" i="1"/>
  <c r="H82" i="1" s="1"/>
  <c r="I82" i="1"/>
  <c r="J82" i="1" s="1"/>
  <c r="K82" i="1"/>
  <c r="L82" i="1" s="1"/>
  <c r="E83" i="1"/>
  <c r="F83" i="1" s="1"/>
  <c r="G83" i="1"/>
  <c r="H83" i="1" s="1"/>
  <c r="I83" i="1"/>
  <c r="J83" i="1" s="1"/>
  <c r="K83" i="1"/>
  <c r="L83" i="1" s="1"/>
  <c r="E84" i="1"/>
  <c r="F84" i="1" s="1"/>
  <c r="G84" i="1"/>
  <c r="H84" i="1" s="1"/>
  <c r="I84" i="1"/>
  <c r="J84" i="1" s="1"/>
  <c r="K84" i="1"/>
  <c r="L84" i="1" s="1"/>
  <c r="E85" i="1"/>
  <c r="F85" i="1" s="1"/>
  <c r="G85" i="1"/>
  <c r="H85" i="1" s="1"/>
  <c r="I85" i="1"/>
  <c r="J85" i="1" s="1"/>
  <c r="K85" i="1"/>
  <c r="L85" i="1" s="1"/>
  <c r="E88" i="1"/>
  <c r="F88" i="1" s="1"/>
  <c r="G88" i="1"/>
  <c r="H88" i="1" s="1"/>
  <c r="I88" i="1"/>
  <c r="J88" i="1" s="1"/>
  <c r="K88" i="1"/>
  <c r="L88" i="1" s="1"/>
  <c r="E89" i="1"/>
  <c r="F89" i="1" s="1"/>
  <c r="G89" i="1"/>
  <c r="H89" i="1" s="1"/>
  <c r="I89" i="1"/>
  <c r="J89" i="1" s="1"/>
  <c r="K89" i="1"/>
  <c r="L89" i="1" s="1"/>
  <c r="E90" i="1"/>
  <c r="F90" i="1" s="1"/>
  <c r="G90" i="1"/>
  <c r="H90" i="1" s="1"/>
  <c r="I90" i="1"/>
  <c r="J90" i="1" s="1"/>
  <c r="K90" i="1"/>
  <c r="L90" i="1" s="1"/>
  <c r="E91" i="1"/>
  <c r="F91" i="1" s="1"/>
  <c r="G91" i="1"/>
  <c r="H91" i="1" s="1"/>
  <c r="I91" i="1"/>
  <c r="J91" i="1" s="1"/>
  <c r="K91" i="1"/>
  <c r="L91" i="1" s="1"/>
  <c r="E92" i="1"/>
  <c r="F92" i="1" s="1"/>
  <c r="G92" i="1"/>
  <c r="H92" i="1" s="1"/>
  <c r="I92" i="1"/>
  <c r="J92" i="1" s="1"/>
  <c r="K92" i="1"/>
  <c r="L92" i="1" s="1"/>
  <c r="E93" i="1"/>
  <c r="F93" i="1" s="1"/>
  <c r="G93" i="1"/>
  <c r="H93" i="1" s="1"/>
  <c r="I93" i="1"/>
  <c r="J93" i="1" s="1"/>
  <c r="K93" i="1"/>
  <c r="L93" i="1" s="1"/>
  <c r="E96" i="1"/>
  <c r="F96" i="1" s="1"/>
  <c r="G96" i="1"/>
  <c r="H96" i="1" s="1"/>
  <c r="I96" i="1"/>
  <c r="J96" i="1" s="1"/>
  <c r="K96" i="1"/>
  <c r="L96" i="1" s="1"/>
  <c r="E97" i="1"/>
  <c r="F97" i="1" s="1"/>
  <c r="G97" i="1"/>
  <c r="H97" i="1" s="1"/>
  <c r="I97" i="1"/>
  <c r="J97" i="1" s="1"/>
  <c r="K97" i="1"/>
  <c r="L97" i="1" s="1"/>
  <c r="E98" i="1"/>
  <c r="F98" i="1" s="1"/>
  <c r="G98" i="1"/>
  <c r="H98" i="1" s="1"/>
  <c r="I98" i="1"/>
  <c r="J98" i="1" s="1"/>
  <c r="K98" i="1"/>
  <c r="L98" i="1" s="1"/>
  <c r="E99" i="1"/>
  <c r="F99" i="1" s="1"/>
  <c r="G99" i="1"/>
  <c r="H99" i="1" s="1"/>
  <c r="I99" i="1"/>
  <c r="J99" i="1" s="1"/>
  <c r="K99" i="1"/>
  <c r="L99" i="1" s="1"/>
  <c r="E100" i="1"/>
  <c r="F100" i="1" s="1"/>
  <c r="G100" i="1"/>
  <c r="H100" i="1" s="1"/>
  <c r="I100" i="1"/>
  <c r="J100" i="1" s="1"/>
  <c r="K100" i="1"/>
  <c r="L100" i="1" s="1"/>
  <c r="E101" i="1"/>
  <c r="F101" i="1" s="1"/>
  <c r="G101" i="1"/>
  <c r="H101" i="1" s="1"/>
  <c r="I101" i="1"/>
  <c r="J101" i="1" s="1"/>
  <c r="K101" i="1"/>
  <c r="L101" i="1" s="1"/>
  <c r="E102" i="1"/>
  <c r="F102" i="1" s="1"/>
  <c r="G102" i="1"/>
  <c r="H102" i="1" s="1"/>
  <c r="I102" i="1"/>
  <c r="J102" i="1" s="1"/>
  <c r="K102" i="1"/>
  <c r="L102" i="1" s="1"/>
  <c r="E103" i="1"/>
  <c r="F103" i="1" s="1"/>
  <c r="G103" i="1"/>
  <c r="H103" i="1" s="1"/>
  <c r="I103" i="1"/>
  <c r="J103" i="1" s="1"/>
  <c r="K103" i="1"/>
  <c r="L103" i="1" s="1"/>
  <c r="E109" i="1"/>
  <c r="F109" i="1" s="1"/>
  <c r="G109" i="1"/>
  <c r="H109" i="1" s="1"/>
  <c r="I109" i="1"/>
  <c r="J109" i="1" s="1"/>
  <c r="K109" i="1"/>
  <c r="L109" i="1" s="1"/>
  <c r="E110" i="1"/>
  <c r="F110" i="1" s="1"/>
  <c r="G110" i="1"/>
  <c r="H110" i="1" s="1"/>
  <c r="I110" i="1"/>
  <c r="J110" i="1" s="1"/>
  <c r="K110" i="1"/>
  <c r="L110" i="1" s="1"/>
  <c r="E112" i="1"/>
  <c r="F112" i="1" s="1"/>
  <c r="G112" i="1"/>
  <c r="H112" i="1" s="1"/>
  <c r="I112" i="1"/>
  <c r="J112" i="1" s="1"/>
  <c r="K112" i="1"/>
  <c r="L112" i="1" s="1"/>
  <c r="E111" i="1"/>
  <c r="F111" i="1" s="1"/>
  <c r="G111" i="1"/>
  <c r="H111" i="1" s="1"/>
  <c r="I111" i="1"/>
  <c r="J111" i="1" s="1"/>
  <c r="K111" i="1"/>
  <c r="L111" i="1" s="1"/>
  <c r="E113" i="1"/>
  <c r="F113" i="1" s="1"/>
  <c r="G113" i="1"/>
  <c r="H113" i="1" s="1"/>
  <c r="I113" i="1"/>
  <c r="J113" i="1" s="1"/>
  <c r="K113" i="1"/>
  <c r="L113" i="1" s="1"/>
  <c r="E117" i="1"/>
  <c r="F117" i="1" s="1"/>
  <c r="G117" i="1"/>
  <c r="H117" i="1" s="1"/>
  <c r="I117" i="1"/>
  <c r="J117" i="1" s="1"/>
  <c r="K117" i="1"/>
  <c r="L117" i="1" s="1"/>
  <c r="E114" i="1"/>
  <c r="F114" i="1" s="1"/>
  <c r="G114" i="1"/>
  <c r="H114" i="1" s="1"/>
  <c r="I114" i="1"/>
  <c r="J114" i="1" s="1"/>
  <c r="K114" i="1"/>
  <c r="L114" i="1" s="1"/>
  <c r="E115" i="1"/>
  <c r="F115" i="1" s="1"/>
  <c r="G115" i="1"/>
  <c r="H115" i="1" s="1"/>
  <c r="I115" i="1"/>
  <c r="J115" i="1" s="1"/>
  <c r="K115" i="1"/>
  <c r="L115" i="1" s="1"/>
  <c r="E116" i="1"/>
  <c r="F116" i="1" s="1"/>
  <c r="G116" i="1"/>
  <c r="H116" i="1" s="1"/>
  <c r="I116" i="1"/>
  <c r="J116" i="1" s="1"/>
  <c r="K116" i="1"/>
  <c r="L116" i="1" s="1"/>
  <c r="E200" i="1"/>
  <c r="F200" i="1" s="1"/>
  <c r="G200" i="1"/>
  <c r="H200" i="1" s="1"/>
  <c r="E118" i="1"/>
  <c r="F118" i="1" s="1"/>
  <c r="G118" i="1"/>
  <c r="H118" i="1" s="1"/>
  <c r="I118" i="1"/>
  <c r="J118" i="1" s="1"/>
  <c r="K118" i="1"/>
  <c r="L118" i="1" s="1"/>
  <c r="E119" i="1"/>
  <c r="F119" i="1" s="1"/>
  <c r="G119" i="1"/>
  <c r="H119" i="1" s="1"/>
  <c r="I119" i="1"/>
  <c r="J119" i="1" s="1"/>
  <c r="K119" i="1"/>
  <c r="L119" i="1" s="1"/>
  <c r="E126" i="1"/>
  <c r="F126" i="1" s="1"/>
  <c r="G126" i="1"/>
  <c r="H126" i="1" s="1"/>
  <c r="I126" i="1"/>
  <c r="J126" i="1" s="1"/>
  <c r="K126" i="1"/>
  <c r="L126" i="1" s="1"/>
  <c r="E127" i="1"/>
  <c r="F127" i="1" s="1"/>
  <c r="G127" i="1"/>
  <c r="H127" i="1" s="1"/>
  <c r="I127" i="1"/>
  <c r="J127" i="1" s="1"/>
  <c r="K127" i="1"/>
  <c r="L127" i="1" s="1"/>
  <c r="E128" i="1"/>
  <c r="F128" i="1" s="1"/>
  <c r="G128" i="1"/>
  <c r="H128" i="1" s="1"/>
  <c r="I128" i="1"/>
  <c r="J128" i="1" s="1"/>
  <c r="K128" i="1"/>
  <c r="L128" i="1" s="1"/>
  <c r="E129" i="1"/>
  <c r="F129" i="1" s="1"/>
  <c r="G129" i="1"/>
  <c r="H129" i="1" s="1"/>
  <c r="I129" i="1"/>
  <c r="J129" i="1" s="1"/>
  <c r="K129" i="1"/>
  <c r="L129" i="1" s="1"/>
  <c r="E130" i="1"/>
  <c r="F130" i="1" s="1"/>
  <c r="G130" i="1"/>
  <c r="H130" i="1" s="1"/>
  <c r="I130" i="1"/>
  <c r="J130" i="1" s="1"/>
  <c r="K130" i="1"/>
  <c r="L130" i="1" s="1"/>
  <c r="E131" i="1"/>
  <c r="F131" i="1" s="1"/>
  <c r="G131" i="1"/>
  <c r="H131" i="1" s="1"/>
  <c r="I131" i="1"/>
  <c r="J131" i="1" s="1"/>
  <c r="K131" i="1"/>
  <c r="L131" i="1" s="1"/>
  <c r="E132" i="1"/>
  <c r="F132" i="1" s="1"/>
  <c r="G132" i="1"/>
  <c r="H132" i="1" s="1"/>
  <c r="I132" i="1"/>
  <c r="J132" i="1" s="1"/>
  <c r="K132" i="1"/>
  <c r="L132" i="1" s="1"/>
  <c r="E201" i="1"/>
  <c r="F201" i="1" s="1"/>
  <c r="G201" i="1"/>
  <c r="H201" i="1" s="1"/>
  <c r="E202" i="1"/>
  <c r="F202" i="1" s="1"/>
  <c r="G202" i="1"/>
  <c r="H202" i="1" s="1"/>
  <c r="E142" i="1"/>
  <c r="F142" i="1" s="1"/>
  <c r="G142" i="1"/>
  <c r="H142" i="1" s="1"/>
  <c r="I142" i="1"/>
  <c r="J142" i="1" s="1"/>
  <c r="K142" i="1"/>
  <c r="L142" i="1" s="1"/>
  <c r="E139" i="1"/>
  <c r="F139" i="1" s="1"/>
  <c r="G139" i="1"/>
  <c r="H139" i="1" s="1"/>
  <c r="I139" i="1"/>
  <c r="J139" i="1" s="1"/>
  <c r="K139" i="1"/>
  <c r="L139" i="1" s="1"/>
  <c r="E140" i="1"/>
  <c r="F140" i="1" s="1"/>
  <c r="G140" i="1"/>
  <c r="H140" i="1" s="1"/>
  <c r="I140" i="1"/>
  <c r="J140" i="1" s="1"/>
  <c r="K140" i="1"/>
  <c r="L140" i="1" s="1"/>
  <c r="E141" i="1"/>
  <c r="F141" i="1" s="1"/>
  <c r="G141" i="1"/>
  <c r="H141" i="1" s="1"/>
  <c r="I141" i="1"/>
  <c r="J141" i="1" s="1"/>
  <c r="K141" i="1"/>
  <c r="L141" i="1" s="1"/>
  <c r="E144" i="1"/>
  <c r="F144" i="1" s="1"/>
  <c r="G144" i="1"/>
  <c r="H144" i="1" s="1"/>
  <c r="I144" i="1"/>
  <c r="J144" i="1" s="1"/>
  <c r="K144" i="1"/>
  <c r="L144" i="1" s="1"/>
  <c r="E145" i="1"/>
  <c r="F145" i="1" s="1"/>
  <c r="G145" i="1"/>
  <c r="H145" i="1" s="1"/>
  <c r="I145" i="1"/>
  <c r="J145" i="1" s="1"/>
  <c r="K145" i="1"/>
  <c r="L145" i="1" s="1"/>
  <c r="E146" i="1"/>
  <c r="F146" i="1" s="1"/>
  <c r="G146" i="1"/>
  <c r="H146" i="1" s="1"/>
  <c r="I146" i="1"/>
  <c r="J146" i="1" s="1"/>
  <c r="K146" i="1"/>
  <c r="L146" i="1" s="1"/>
  <c r="E147" i="1"/>
  <c r="F147" i="1" s="1"/>
  <c r="G147" i="1"/>
  <c r="H147" i="1" s="1"/>
  <c r="I147" i="1"/>
  <c r="J147" i="1" s="1"/>
  <c r="K147" i="1"/>
  <c r="L147" i="1" s="1"/>
  <c r="E148" i="1"/>
  <c r="F148" i="1" s="1"/>
  <c r="G148" i="1"/>
  <c r="H148" i="1" s="1"/>
  <c r="I148" i="1"/>
  <c r="J148" i="1" s="1"/>
  <c r="K148" i="1"/>
  <c r="L148" i="1" s="1"/>
  <c r="E149" i="1"/>
  <c r="F149" i="1" s="1"/>
  <c r="G149" i="1"/>
  <c r="H149" i="1" s="1"/>
  <c r="I149" i="1"/>
  <c r="J149" i="1" s="1"/>
  <c r="K149" i="1"/>
  <c r="L149" i="1" s="1"/>
  <c r="E150" i="1"/>
  <c r="F150" i="1" s="1"/>
  <c r="G150" i="1"/>
  <c r="H150" i="1" s="1"/>
  <c r="I150" i="1"/>
  <c r="J150" i="1" s="1"/>
  <c r="K150" i="1"/>
  <c r="L150" i="1" s="1"/>
  <c r="E151" i="1"/>
  <c r="F151" i="1" s="1"/>
  <c r="G151" i="1"/>
  <c r="H151" i="1" s="1"/>
  <c r="I151" i="1"/>
  <c r="J151" i="1" s="1"/>
  <c r="K151" i="1"/>
  <c r="L151" i="1" s="1"/>
  <c r="E152" i="1"/>
  <c r="F152" i="1" s="1"/>
  <c r="G152" i="1"/>
  <c r="H152" i="1" s="1"/>
  <c r="I152" i="1"/>
  <c r="J152" i="1" s="1"/>
  <c r="K152" i="1"/>
  <c r="L152" i="1" s="1"/>
  <c r="E153" i="1"/>
  <c r="F153" i="1" s="1"/>
  <c r="G153" i="1"/>
  <c r="H153" i="1" s="1"/>
  <c r="I153" i="1"/>
  <c r="J153" i="1" s="1"/>
  <c r="K153" i="1"/>
  <c r="L153" i="1" s="1"/>
  <c r="E154" i="1"/>
  <c r="F154" i="1" s="1"/>
  <c r="G154" i="1"/>
  <c r="H154" i="1" s="1"/>
  <c r="I154" i="1"/>
  <c r="J154" i="1" s="1"/>
  <c r="K154" i="1"/>
  <c r="L154" i="1" s="1"/>
  <c r="E155" i="1"/>
  <c r="F155" i="1" s="1"/>
  <c r="G155" i="1"/>
  <c r="H155" i="1" s="1"/>
  <c r="I155" i="1"/>
  <c r="J155" i="1" s="1"/>
  <c r="K155" i="1"/>
  <c r="L155" i="1" s="1"/>
  <c r="E156" i="1"/>
  <c r="F156" i="1" s="1"/>
  <c r="G156" i="1"/>
  <c r="H156" i="1" s="1"/>
  <c r="I156" i="1"/>
  <c r="J156" i="1" s="1"/>
  <c r="K156" i="1"/>
  <c r="L156" i="1" s="1"/>
  <c r="E162" i="1"/>
  <c r="F162" i="1" s="1"/>
  <c r="G162" i="1"/>
  <c r="H162" i="1" s="1"/>
  <c r="I162" i="1"/>
  <c r="J162" i="1" s="1"/>
  <c r="K162" i="1"/>
  <c r="L162" i="1" s="1"/>
  <c r="E163" i="1"/>
  <c r="F163" i="1" s="1"/>
  <c r="G163" i="1"/>
  <c r="H163" i="1" s="1"/>
  <c r="I163" i="1"/>
  <c r="J163" i="1" s="1"/>
  <c r="K163" i="1"/>
  <c r="L163" i="1" s="1"/>
  <c r="E164" i="1"/>
  <c r="F164" i="1" s="1"/>
  <c r="G164" i="1"/>
  <c r="H164" i="1" s="1"/>
  <c r="I164" i="1"/>
  <c r="J164" i="1" s="1"/>
  <c r="K164" i="1"/>
  <c r="L164" i="1" s="1"/>
  <c r="E165" i="1"/>
  <c r="F165" i="1" s="1"/>
  <c r="G165" i="1"/>
  <c r="H165" i="1" s="1"/>
  <c r="I165" i="1"/>
  <c r="J165" i="1" s="1"/>
  <c r="K165" i="1"/>
  <c r="L165" i="1" s="1"/>
  <c r="E166" i="1"/>
  <c r="F166" i="1" s="1"/>
  <c r="G166" i="1"/>
  <c r="H166" i="1" s="1"/>
  <c r="I166" i="1"/>
  <c r="J166" i="1" s="1"/>
  <c r="K166" i="1"/>
  <c r="L166" i="1" s="1"/>
  <c r="E167" i="1"/>
  <c r="F167" i="1" s="1"/>
  <c r="G167" i="1"/>
  <c r="H167" i="1" s="1"/>
  <c r="I167" i="1"/>
  <c r="J167" i="1" s="1"/>
  <c r="K167" i="1"/>
  <c r="L167" i="1" s="1"/>
  <c r="E168" i="1"/>
  <c r="F168" i="1" s="1"/>
  <c r="G168" i="1"/>
  <c r="H168" i="1" s="1"/>
  <c r="I168" i="1"/>
  <c r="J168" i="1" s="1"/>
  <c r="K168" i="1"/>
  <c r="L168" i="1" s="1"/>
  <c r="E169" i="1"/>
  <c r="F169" i="1" s="1"/>
  <c r="G169" i="1"/>
  <c r="H169" i="1" s="1"/>
  <c r="I169" i="1"/>
  <c r="J169" i="1" s="1"/>
  <c r="K169" i="1"/>
  <c r="L169" i="1" s="1"/>
  <c r="E170" i="1"/>
  <c r="F170" i="1" s="1"/>
  <c r="G170" i="1"/>
  <c r="H170" i="1" s="1"/>
  <c r="I170" i="1"/>
  <c r="J170" i="1" s="1"/>
  <c r="K170" i="1"/>
  <c r="L170" i="1" s="1"/>
  <c r="E203" i="1"/>
  <c r="F203" i="1" s="1"/>
  <c r="G203" i="1"/>
  <c r="H203" i="1" s="1"/>
  <c r="E179" i="1"/>
  <c r="F179" i="1" s="1"/>
  <c r="G179" i="1"/>
  <c r="H179" i="1" s="1"/>
  <c r="I179" i="1"/>
  <c r="J179" i="1" s="1"/>
  <c r="K179" i="1"/>
  <c r="L179" i="1" s="1"/>
  <c r="E180" i="1"/>
  <c r="F180" i="1" s="1"/>
  <c r="G180" i="1"/>
  <c r="H180" i="1" s="1"/>
  <c r="I180" i="1"/>
  <c r="J180" i="1" s="1"/>
  <c r="K180" i="1"/>
  <c r="L180" i="1" s="1"/>
  <c r="C182" i="1" l="1"/>
  <c r="C183" i="1" s="1"/>
  <c r="C171" i="1"/>
  <c r="C157" i="1"/>
  <c r="C133" i="1"/>
  <c r="C120" i="1"/>
  <c r="C104" i="1"/>
  <c r="C65" i="1"/>
  <c r="C39" i="1"/>
  <c r="C134" i="1"/>
  <c r="C66" i="1"/>
  <c r="C158" i="1"/>
  <c r="C121" i="1"/>
  <c r="C105" i="1"/>
  <c r="C40" i="1"/>
  <c r="C187" i="1" l="1"/>
  <c r="C159" i="1"/>
  <c r="C122" i="1"/>
  <c r="C106" i="1"/>
  <c r="A49" i="3" l="1"/>
  <c r="A55" i="3" s="1"/>
  <c r="C67" i="1"/>
  <c r="C135" i="1" l="1"/>
  <c r="C173" i="1"/>
  <c r="C41" i="1" l="1"/>
  <c r="C186" i="1"/>
  <c r="C205" i="1" l="1"/>
  <c r="A56" i="3" s="1"/>
  <c r="C188" i="1"/>
  <c r="A48" i="3"/>
  <c r="C206" i="1" l="1"/>
  <c r="C208" i="1" s="1"/>
  <c r="A50" i="3" s="1"/>
  <c r="A6" i="3" l="1"/>
  <c r="A57" i="3" s="1"/>
</calcChain>
</file>

<file path=xl/comments1.xml><?xml version="1.0" encoding="utf-8"?>
<comments xmlns="http://schemas.openxmlformats.org/spreadsheetml/2006/main">
  <authors>
    <author>Chris Foster</author>
  </authors>
  <commentList>
    <comment ref="A54" authorId="0">
      <text>
        <r>
          <rPr>
            <b/>
            <sz val="9"/>
            <color indexed="81"/>
            <rFont val="Tahoma"/>
            <family val="2"/>
          </rPr>
          <t>Chris Foster:</t>
        </r>
        <r>
          <rPr>
            <sz val="9"/>
            <color indexed="81"/>
            <rFont val="Tahoma"/>
            <family val="2"/>
          </rPr>
          <t xml:space="preserve">
User Input</t>
        </r>
      </text>
    </comment>
  </commentList>
</comments>
</file>

<file path=xl/sharedStrings.xml><?xml version="1.0" encoding="utf-8"?>
<sst xmlns="http://schemas.openxmlformats.org/spreadsheetml/2006/main" count="490" uniqueCount="215">
  <si>
    <t>The business:</t>
  </si>
  <si>
    <t>Points</t>
  </si>
  <si>
    <t>No</t>
  </si>
  <si>
    <t>N/A</t>
  </si>
  <si>
    <t>Pledge</t>
  </si>
  <si>
    <t>has arranged its workspaces to take advantage of natural light.</t>
  </si>
  <si>
    <t>is aware of how much energy it uses and tracks its monthly progress on energy savings.</t>
  </si>
  <si>
    <t>has purchased renewable energy certificates, carbon offsets, or clean energy credits.</t>
  </si>
  <si>
    <t>has undergone a professionally-conducted energy audit or assessment in the past five years.</t>
  </si>
  <si>
    <t>has installed solar panels, wind turbines, or some other mechanism for harnessing renewable energy.</t>
  </si>
  <si>
    <t>unplugs little-used appliances, electronic equipment, and lighting fixtures to avoid “phantom load.”</t>
  </si>
  <si>
    <t>uses natural cooling (e.g., opening windows and doors) in place of air conditioning.</t>
  </si>
  <si>
    <t>uses a programmable thermostat and adjusts to hours of operation.</t>
  </si>
  <si>
    <t>uses multi-pane and/or energy-efficient windows.</t>
  </si>
  <si>
    <t>has insulated its pipes and ducts, ceilings, and walls.</t>
  </si>
  <si>
    <t>has upgraded to energy efficient lighting, e.g. T-8 or T-5 fluorescent tubes, CFL or LED (as they burned out).</t>
  </si>
  <si>
    <t>has replaced existing exit signs with LED models or has retrofitted an existing exit sign with LEDs.</t>
  </si>
  <si>
    <t>uses solar lights or timers for outdoor lighting.</t>
  </si>
  <si>
    <t>has a water use reduction policy reviewed annually with employees about proper water conservation techniques (e.g., not leaving the faucet running when water is not being used, ensuring that faucets are completely off and not dripping, etc.).</t>
  </si>
  <si>
    <t>is aware of its water use and tracks its monthly progress on water usage.</t>
  </si>
  <si>
    <t>uses dual flush toilets or has converted a standard toilet to dual-flush.</t>
  </si>
  <si>
    <t>uses waterless urinals.</t>
  </si>
  <si>
    <t>has undergone a professionally-conducted water audit or assessment in the past five years.</t>
  </si>
  <si>
    <t>has eliminated the use of any unnatural chemicals on its green spaces or outdoor plants.</t>
  </si>
  <si>
    <t xml:space="preserve">has planted native and/or drought-tolerant plants to reduce watering needs. </t>
  </si>
  <si>
    <t>has a rain garden, bioswale, wetland, or other naturally-filtering catchment system on-site (not including rain barrels) to minimize the amount of stormwater that reaches the sewer system.</t>
  </si>
  <si>
    <t>uses permeable/pervious paving in place of non-porous concrete or asphalt.</t>
  </si>
  <si>
    <t>has policies and/or a code of ethics that guards against corruption.</t>
  </si>
  <si>
    <t>is up-to-date with its workplace health and safety, licenses and permits, and insurance policies.</t>
  </si>
  <si>
    <t>is compliant with all applicable laws and regulations (e.g., taxes, health code, etc.).</t>
  </si>
  <si>
    <t>has a written customer service policy/philosophy and follows it.</t>
  </si>
  <si>
    <t>has a strategic, future-oriented business plan in place.</t>
  </si>
  <si>
    <t>includes sustainable practices in the training of new and existing employees.</t>
  </si>
  <si>
    <t>markets itself (e.g., on its website) as a local and sustainability-oriented business.</t>
  </si>
  <si>
    <t xml:space="preserve">has pursued grants for energy efficiency or other sustainability projects, façade improvements, and/or anything else that seeks to improve the business’s performance. </t>
  </si>
  <si>
    <t>maintains a business-related checking or savings account at a local, independent bank or credit union.</t>
  </si>
  <si>
    <t>sponsors community and/or school events.</t>
  </si>
  <si>
    <t>engages in community service.</t>
  </si>
  <si>
    <t>donates used equipment and/or furnishings to charities.</t>
  </si>
  <si>
    <t>is active in the community and engages with other businesses to improve the area in which it resides, by advocating for and fostering attractive sidewalks, trees, and benches and helping to make the area safer for pedestrians and bicyclists.</t>
  </si>
  <si>
    <t>supports local artisans, such as hanging up or displaying their work.</t>
  </si>
  <si>
    <t>prohibits discrimination and values inclusion and diversity.</t>
  </si>
  <si>
    <t>ensures that a wide range of candidates are interviewed for job openings.</t>
  </si>
  <si>
    <t>is a minority and/or woman-owned business.</t>
  </si>
  <si>
    <t>has 25% of furniture or furnishings interior/exterior that are made from sustainable, recycled or salvaged materials.</t>
  </si>
  <si>
    <t>only uses or has only used paints, finishes, coatings, stains, primers, adhesives, and sealants that are low-emitting (e.g., low in volatile organic chemicals [VOCs]).</t>
  </si>
  <si>
    <t>has a cool/white roof.</t>
  </si>
  <si>
    <t>has a green/vegetated roof.</t>
  </si>
  <si>
    <t>resides in a building that has attained certification under the LEED for Existing Buildings: Operations and Maintenance (LEED-EB: O&amp;M) rating system.</t>
  </si>
  <si>
    <t>uses hybrid, electric, or alternative fuel vehicles for its business-related travel.</t>
  </si>
  <si>
    <t>encourages electronic file sharing.</t>
  </si>
  <si>
    <t>reuses waste paper for scrap paper/note-taking.</t>
  </si>
  <si>
    <t>pays its bills electronically (when given the option).</t>
  </si>
  <si>
    <t>recycles electronic equipment.</t>
  </si>
  <si>
    <t>recycles paper, cardboard, plastic, metal, and wood products that are able to be recycled.</t>
  </si>
  <si>
    <t>recycles larger items that are able to be recycled (e.g., refrigerators, furniture, etc.).</t>
  </si>
  <si>
    <t>has eliminated the use of plastic bags for customer transactions.</t>
  </si>
  <si>
    <t>has undergone a professionally-conducted waste audit or assessment in the past five years.</t>
  </si>
  <si>
    <t>uses locally-produced materials when possible, if it manufactures or produces goods (excluding food).</t>
  </si>
  <si>
    <t>uses biodegradable, environmentally-friendly cleaning supplies (if allowed by law for its industry/sector).</t>
  </si>
  <si>
    <t>buys paper products (e.g., printing paper, toilet paper, paper towels, etc.) made with at least 30% post-consumer recycled content.</t>
  </si>
  <si>
    <t>supports fair-trade items.</t>
  </si>
  <si>
    <t>sells products of which at least 25% are made in local markets (defined as within the commonwealth of Pennsylvania or a 150-mile radius from the business).</t>
  </si>
  <si>
    <t>chooses to purchase at least 25% of its operating supplies from locally-owned suppliers.</t>
  </si>
  <si>
    <t>engages in cooperative purchasing with other local businesses or organizations.</t>
  </si>
  <si>
    <t xml:space="preserve">Tell us about a sustainable initiative not listed in the questionnaire. </t>
  </si>
  <si>
    <t>List sustainable practice:</t>
  </si>
  <si>
    <t>uses at least 75% appliances which are ENERGY STAR approved, such HVAC units, refrigerators, dishwashers, or computers. (Look for a blue ENERGY STAR logo on the product.)</t>
  </si>
  <si>
    <t>replaces filters and/or cleans its HVAC system annually.</t>
  </si>
  <si>
    <t>has installed an alternative heating system (one that does not heat with fossil fuels, wood, or electricity from the grid).</t>
  </si>
  <si>
    <t>regularly uses task lighting and/or zone lighting instead of entire-room overhead lighting on 25% of workstations.</t>
  </si>
  <si>
    <t>has installed at least 75% WaterSense approved water fixtures, such as faucets, toilets, urinals, or related accessories.</t>
  </si>
  <si>
    <t>has depressed parking lot islands in parking lots to allow for rainwater infiltration.</t>
  </si>
  <si>
    <t>has eliminated the use of harmful chemicals for pest and weed control, both inside and outside its building.</t>
  </si>
  <si>
    <t>has 10% of owners/employees who share car or van rides to commute to and from work.</t>
  </si>
  <si>
    <t>has 10% owners/employees who use public transit or hybrid, electric, or alternative fuel vehicles to commute to and from work.</t>
  </si>
  <si>
    <t>has 10% owners/employees who bike or walk to and from work.</t>
  </si>
  <si>
    <t>has shower facilities for bike riding employees to use on the premises.</t>
  </si>
  <si>
    <t>has set double-sided/duplex printing to the default on all printers and copiers.</t>
  </si>
  <si>
    <t>reviews annual waste generation/recycling and collection arrangements and costs and makes changes when necessary.</t>
  </si>
  <si>
    <t>buys paper products that are chlorine-free.</t>
  </si>
  <si>
    <t>has included native plantings, vegetative buffers, and street trees, where possible.</t>
  </si>
  <si>
    <t>has screened waste and recycling provisions, fuel tanks, HVAC and other utility-related structures from view.</t>
  </si>
  <si>
    <t>uses sustainably-harvested (e.g., FSC-certified) or repurposed wood flooring, carpet that is made with recycled content and/or is Carpet and Rug Institute (CRI) Green Label certified for indoor air quality, and/or some other type of environmentally-friendly flooring material (please specify).</t>
  </si>
  <si>
    <t>doesn’t utilize a watering or irrigation system.</t>
  </si>
  <si>
    <t>participates in the Chamber Buy Here Live Here campaign.</t>
  </si>
  <si>
    <t>participates in the Chamber Workplace Wellness Challenge.</t>
  </si>
  <si>
    <t>offers health benefits to its full-time employees.</t>
  </si>
  <si>
    <t>offers sick leave to its full-time employees.</t>
  </si>
  <si>
    <t>provides a bonus or incentive for employee performance.</t>
  </si>
  <si>
    <t>has a waste reduction and recycling policy.</t>
  </si>
  <si>
    <t>uses low-carbon transportation methods for long business trips (e.g. train, carpooling, etc.)</t>
  </si>
  <si>
    <t>uses a tankless/on-demand or solar hot water heater.</t>
  </si>
  <si>
    <t>HIDE CELLS</t>
  </si>
  <si>
    <t>"YES" POINTS</t>
  </si>
  <si>
    <t>"NO" POINTS</t>
  </si>
  <si>
    <t>"N/A" POINTS</t>
  </si>
  <si>
    <t>"PLEDGE" POINTS</t>
  </si>
  <si>
    <t>Accepted Responses</t>
  </si>
  <si>
    <t>Points Maximum</t>
  </si>
  <si>
    <t>Energy Conservation and Management</t>
  </si>
  <si>
    <t>Water Conservation and Management</t>
  </si>
  <si>
    <t>Business Operations and Practices</t>
  </si>
  <si>
    <t>Facilities</t>
  </si>
  <si>
    <t>Transportation</t>
  </si>
  <si>
    <t>Products, Services, and Purchasing</t>
  </si>
  <si>
    <t>Innovation Bonus</t>
  </si>
  <si>
    <t>TOTAL # OF APPLICABLE POINTS</t>
  </si>
  <si>
    <t>pts</t>
  </si>
  <si>
    <t>TOTAL # OF POINTS ACHIEVED</t>
  </si>
  <si>
    <t>PERCENTAGE OF APPLICABLE POINTS ACHIEVED</t>
  </si>
  <si>
    <t>%</t>
  </si>
  <si>
    <t>Choose Yes, No, N/A, or Pledge</t>
  </si>
  <si>
    <t>has installed daylight or motion/occupancy-sensing light switches for at least 25% of total switches.</t>
  </si>
  <si>
    <t>Totals</t>
  </si>
  <si>
    <t>Company Name:</t>
  </si>
  <si>
    <t xml:space="preserve">Address: </t>
  </si>
  <si>
    <t>City/State/ZIP:</t>
  </si>
  <si>
    <t>Phone:</t>
  </si>
  <si>
    <t>Email:</t>
  </si>
  <si>
    <t>offers personal/vacation time to its full-time employees.</t>
  </si>
  <si>
    <t>occupies a formerly blighted/abandoned structure, putting it back into productive use.</t>
  </si>
  <si>
    <t>Yes</t>
  </si>
  <si>
    <t>Bonus Items</t>
  </si>
  <si>
    <t>Waste Management</t>
  </si>
  <si>
    <t>Business-wide Energy Use</t>
  </si>
  <si>
    <t>Electric Equipment</t>
  </si>
  <si>
    <t>Heating, Ventilation, and Air Conditioning (HVAC)</t>
  </si>
  <si>
    <t>Lighting</t>
  </si>
  <si>
    <t>Water Conservation</t>
  </si>
  <si>
    <t>Business Policies and Governance</t>
  </si>
  <si>
    <t>Community-serving Business Practices</t>
  </si>
  <si>
    <t>Diversity, Equity, Inclusion, and Benefits</t>
  </si>
  <si>
    <t>10</t>
  </si>
  <si>
    <t>Company:</t>
  </si>
  <si>
    <t>Bronze</t>
  </si>
  <si>
    <t>Current Certification Level</t>
  </si>
  <si>
    <t>Item No.</t>
  </si>
  <si>
    <t>Description</t>
  </si>
  <si>
    <t>Category:</t>
  </si>
  <si>
    <r>
      <rPr>
        <sz val="11"/>
        <color indexed="8"/>
        <rFont val="Calibri"/>
        <family val="2"/>
      </rPr>
      <t>is aware of the Pennsylvania Act 129 benefits that it should receive from its utility company. (See</t>
    </r>
    <r>
      <rPr>
        <sz val="11"/>
        <color indexed="12"/>
        <rFont val="Calibri"/>
        <family val="2"/>
      </rPr>
      <t xml:space="preserve"> </t>
    </r>
    <r>
      <rPr>
        <u/>
        <sz val="11"/>
        <color indexed="12"/>
        <rFont val="Calibri"/>
        <family val="2"/>
      </rPr>
      <t>http://www.puc.state.pa.us/General/consumer_ed/pdf/EEC_Business-FS.pdf.)</t>
    </r>
  </si>
  <si>
    <r>
      <rPr>
        <b/>
        <sz val="11"/>
        <color indexed="8"/>
        <rFont val="Calibri"/>
        <family val="2"/>
      </rPr>
      <t>OR</t>
    </r>
    <r>
      <rPr>
        <sz val="11"/>
        <color indexed="8"/>
        <rFont val="Calibri"/>
        <family val="2"/>
      </rPr>
      <t xml:space="preserve"> turns the lights off in rooms when they are not occupied (if answered </t>
    </r>
    <r>
      <rPr>
        <b/>
        <sz val="11"/>
        <color indexed="8"/>
        <rFont val="Calibri"/>
        <family val="2"/>
      </rPr>
      <t>NO</t>
    </r>
    <r>
      <rPr>
        <sz val="11"/>
        <color indexed="8"/>
        <rFont val="Calibri"/>
        <family val="2"/>
      </rPr>
      <t xml:space="preserve"> to Question 4,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</si>
  <si>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sets its water heater(s) to 120°F, if its water heater uses a tank (if answered </t>
    </r>
    <r>
      <rPr>
        <b/>
        <sz val="11"/>
        <color indexed="8"/>
        <rFont val="Calibri"/>
        <family val="2"/>
      </rPr>
      <t>NO</t>
    </r>
    <r>
      <rPr>
        <sz val="11"/>
        <color indexed="8"/>
        <rFont val="Calibri"/>
        <family val="2"/>
      </rPr>
      <t xml:space="preserve"> to Question 5, otherwise </t>
    </r>
    <r>
      <rPr>
        <b/>
        <sz val="11"/>
        <color indexed="8"/>
        <rFont val="Calibri"/>
        <family val="2"/>
      </rPr>
      <t>N/A</t>
    </r>
    <r>
      <rPr>
        <sz val="11"/>
        <color indexed="8"/>
        <rFont val="Calibri"/>
        <family val="2"/>
      </rPr>
      <t>).</t>
    </r>
  </si>
  <si>
    <r>
      <rPr>
        <b/>
        <sz val="11"/>
        <color indexed="8"/>
        <rFont val="Calibri"/>
        <family val="2"/>
      </rPr>
      <t xml:space="preserve">AND </t>
    </r>
    <r>
      <rPr>
        <sz val="11"/>
        <color indexed="8"/>
        <rFont val="Calibri"/>
        <family val="2"/>
      </rPr>
      <t xml:space="preserve">has begun to address the results from the audit/assessment (if answered </t>
    </r>
    <r>
      <rPr>
        <b/>
        <sz val="11"/>
        <color indexed="8"/>
        <rFont val="Calibri"/>
        <family val="2"/>
      </rPr>
      <t>YES</t>
    </r>
    <r>
      <rPr>
        <sz val="11"/>
        <color indexed="8"/>
        <rFont val="Calibri"/>
        <family val="2"/>
      </rPr>
      <t xml:space="preserve"> to Question 7.2, otherwise </t>
    </r>
    <r>
      <rPr>
        <b/>
        <sz val="11"/>
        <color indexed="8"/>
        <rFont val="Calibri"/>
        <family val="2"/>
      </rPr>
      <t>N/A</t>
    </r>
    <r>
      <rPr>
        <sz val="11"/>
        <color indexed="8"/>
        <rFont val="Calibri"/>
        <family val="2"/>
      </rPr>
      <t>).</t>
    </r>
  </si>
  <si>
    <r>
      <rPr>
        <sz val="11"/>
        <rFont val="Calibri"/>
        <family val="2"/>
      </rPr>
      <t xml:space="preserve">uses ENERGY STAR Portfolio Manager to track its energy usage. </t>
    </r>
    <r>
      <rPr>
        <sz val="11"/>
        <color indexed="8"/>
        <rFont val="Calibri"/>
        <family val="2"/>
      </rPr>
      <t>(See</t>
    </r>
    <r>
      <rPr>
        <sz val="11"/>
        <color indexed="8"/>
        <rFont val="Calibri"/>
        <family val="2"/>
      </rPr>
      <t xml:space="preserve"> https://www.energystar.gov/buildings/facility-owners-and-managers/existing-buildings/use-portfolio-manager)</t>
    </r>
  </si>
  <si>
    <r>
      <rPr>
        <sz val="11"/>
        <color indexed="8"/>
        <rFont val="Calibri"/>
        <family val="2"/>
      </rPr>
      <t xml:space="preserve">has sealed </t>
    </r>
    <r>
      <rPr>
        <sz val="9"/>
        <color indexed="8"/>
        <rFont val="Calibri"/>
        <family val="2"/>
      </rPr>
      <t>leaks around doors, windows, outlets, corners, and other joints</t>
    </r>
    <r>
      <rPr>
        <sz val="11"/>
        <color indexed="8"/>
        <rFont val="Calibri"/>
        <family val="2"/>
      </rPr>
      <t xml:space="preserve"> (“weatherization”).</t>
    </r>
  </si>
  <si>
    <r>
      <rPr>
        <b/>
        <sz val="11"/>
        <color indexed="8"/>
        <rFont val="Calibri"/>
        <family val="2"/>
      </rPr>
      <t>OR</t>
    </r>
    <r>
      <rPr>
        <sz val="11"/>
        <color indexed="8"/>
        <rFont val="Calibri"/>
        <family val="2"/>
      </rPr>
      <t xml:space="preserve"> uses low flow toilets. (Note: Any new toilets installed since 1994 will qualify as low-flow.)  (if answered </t>
    </r>
    <r>
      <rPr>
        <b/>
        <sz val="11"/>
        <color indexed="8"/>
        <rFont val="Calibri"/>
        <family val="2"/>
      </rPr>
      <t>NO</t>
    </r>
    <r>
      <rPr>
        <sz val="11"/>
        <color indexed="8"/>
        <rFont val="Calibri"/>
        <family val="2"/>
      </rPr>
      <t xml:space="preserve"> to Question 24,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</si>
  <si>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has put water savers in its toilet tanks (e.g., Toilet Tummy) (if answered </t>
    </r>
    <r>
      <rPr>
        <b/>
        <sz val="11"/>
        <color indexed="8"/>
        <rFont val="Calibri"/>
        <family val="2"/>
      </rPr>
      <t>NO</t>
    </r>
    <r>
      <rPr>
        <sz val="11"/>
        <color indexed="8"/>
        <rFont val="Calibri"/>
        <family val="2"/>
      </rPr>
      <t xml:space="preserve"> to Questions 24 and 24.1, otherwise </t>
    </r>
    <r>
      <rPr>
        <b/>
        <sz val="11"/>
        <color indexed="8"/>
        <rFont val="Calibri"/>
        <family val="2"/>
      </rPr>
      <t>N/A</t>
    </r>
    <r>
      <rPr>
        <sz val="11"/>
        <color indexed="8"/>
        <rFont val="Calibri"/>
        <family val="2"/>
      </rPr>
      <t>).</t>
    </r>
  </si>
  <si>
    <r>
      <t>Outdoor Water and Stormwater Management</t>
    </r>
    <r>
      <rPr>
        <sz val="11"/>
        <color indexed="8"/>
        <rFont val="Calibri"/>
        <family val="2"/>
      </rPr>
      <t xml:space="preserve"> (only applies to businesses with green space on property)</t>
    </r>
  </si>
  <si>
    <r>
      <rPr>
        <b/>
        <sz val="11"/>
        <color indexed="8"/>
        <rFont val="Calibri"/>
        <family val="2"/>
      </rPr>
      <t>OR</t>
    </r>
    <r>
      <rPr>
        <sz val="11"/>
        <color indexed="8"/>
        <rFont val="Calibri"/>
        <family val="2"/>
      </rPr>
      <t xml:space="preserve"> waters its outdoor plants and/or grass before 10 am or after 6 pm (if answered </t>
    </r>
    <r>
      <rPr>
        <b/>
        <sz val="11"/>
        <color indexed="8"/>
        <rFont val="Calibri"/>
        <family val="2"/>
      </rPr>
      <t>NO</t>
    </r>
    <r>
      <rPr>
        <sz val="11"/>
        <color indexed="8"/>
        <rFont val="Calibri"/>
        <family val="2"/>
      </rPr>
      <t xml:space="preserve"> to Question 28, otherwise </t>
    </r>
    <r>
      <rPr>
        <b/>
        <sz val="11"/>
        <color indexed="8"/>
        <rFont val="Calibri"/>
        <family val="2"/>
      </rPr>
      <t>N/A</t>
    </r>
    <r>
      <rPr>
        <sz val="11"/>
        <color indexed="8"/>
        <rFont val="Calibri"/>
        <family val="2"/>
      </rPr>
      <t xml:space="preserve">). </t>
    </r>
  </si>
  <si>
    <r>
      <rPr>
        <b/>
        <sz val="11"/>
        <color indexed="8"/>
        <rFont val="Calibri"/>
        <family val="2"/>
      </rPr>
      <t>OR</t>
    </r>
    <r>
      <rPr>
        <sz val="11"/>
        <color indexed="8"/>
        <rFont val="Calibri"/>
        <family val="2"/>
      </rPr>
      <t xml:space="preserve"> captures rainwater for irrigation (rain barrel, cistern, etc.) (if answered </t>
    </r>
    <r>
      <rPr>
        <b/>
        <sz val="11"/>
        <color indexed="8"/>
        <rFont val="Calibri"/>
        <family val="2"/>
      </rPr>
      <t>NO</t>
    </r>
    <r>
      <rPr>
        <sz val="11"/>
        <color indexed="8"/>
        <rFont val="Calibri"/>
        <family val="2"/>
      </rPr>
      <t xml:space="preserve"> to Question 30,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</si>
  <si>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uses a timer on its sprinklers or hose when watering outdoor plants and/or grass (if answered </t>
    </r>
    <r>
      <rPr>
        <b/>
        <sz val="11"/>
        <color indexed="8"/>
        <rFont val="Calibri"/>
        <family val="2"/>
      </rPr>
      <t>NO</t>
    </r>
    <r>
      <rPr>
        <sz val="11"/>
        <color indexed="8"/>
        <rFont val="Calibri"/>
        <family val="2"/>
      </rPr>
      <t xml:space="preserve"> to Questions 30 and 30.1, otherwise </t>
    </r>
    <r>
      <rPr>
        <b/>
        <sz val="11"/>
        <color indexed="8"/>
        <rFont val="Calibri"/>
        <family val="2"/>
      </rPr>
      <t>N/A</t>
    </r>
    <r>
      <rPr>
        <sz val="11"/>
        <color indexed="8"/>
        <rFont val="Calibri"/>
        <family val="2"/>
      </rPr>
      <t>).</t>
    </r>
  </si>
  <si>
    <r>
      <rPr>
        <sz val="11"/>
        <color indexed="8"/>
        <rFont val="Calibri"/>
        <family val="2"/>
      </rPr>
      <t>has a designated staff member or team responsible for the oversight and implementation of sustainability initiatives.</t>
    </r>
  </si>
  <si>
    <r>
      <rPr>
        <b/>
        <sz val="11"/>
        <color indexed="8"/>
        <rFont val="Calibri"/>
        <family val="2"/>
      </rPr>
      <t>OR</t>
    </r>
    <r>
      <rPr>
        <sz val="11"/>
        <color indexed="8"/>
        <rFont val="Calibri"/>
        <family val="2"/>
      </rPr>
      <t xml:space="preserve"> participates in a similar buy local effort (if answered </t>
    </r>
    <r>
      <rPr>
        <b/>
        <sz val="11"/>
        <color indexed="8"/>
        <rFont val="Calibri"/>
        <family val="2"/>
      </rPr>
      <t>NO</t>
    </r>
    <r>
      <rPr>
        <sz val="11"/>
        <color indexed="8"/>
        <rFont val="Calibri"/>
        <family val="2"/>
      </rPr>
      <t xml:space="preserve"> to Question 40,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</si>
  <si>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markets and sells its products and services primarily to the community in which it resides (if answered </t>
    </r>
    <r>
      <rPr>
        <b/>
        <sz val="11"/>
        <color indexed="8"/>
        <rFont val="Calibri"/>
        <family val="2"/>
      </rPr>
      <t>NO</t>
    </r>
    <r>
      <rPr>
        <sz val="11"/>
        <color indexed="8"/>
        <rFont val="Calibri"/>
        <family val="2"/>
      </rPr>
      <t xml:space="preserve"> to Questions 40 and 40.1,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</si>
  <si>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encourages its employees to exercise and/or stay healthy and fit (if answered </t>
    </r>
    <r>
      <rPr>
        <b/>
        <sz val="11"/>
        <color indexed="8"/>
        <rFont val="Calibri"/>
        <family val="2"/>
      </rPr>
      <t>NO</t>
    </r>
    <r>
      <rPr>
        <sz val="11"/>
        <color indexed="8"/>
        <rFont val="Calibri"/>
        <family val="2"/>
      </rPr>
      <t xml:space="preserve"> to Question 41, otherwise </t>
    </r>
    <r>
      <rPr>
        <b/>
        <sz val="11"/>
        <color indexed="8"/>
        <rFont val="Calibri"/>
        <family val="2"/>
      </rPr>
      <t>N/A</t>
    </r>
    <r>
      <rPr>
        <sz val="11"/>
        <color indexed="8"/>
        <rFont val="Calibri"/>
        <family val="2"/>
      </rPr>
      <t>).</t>
    </r>
  </si>
  <si>
    <r>
      <rPr>
        <sz val="11"/>
        <color indexed="8"/>
        <rFont val="Calibri"/>
        <family val="2"/>
      </rPr>
      <t>has a written sustainability policy, sustainability goals, or sustainability principles to guide its operations.</t>
    </r>
  </si>
  <si>
    <r>
      <rPr>
        <sz val="11"/>
        <color indexed="8"/>
        <rFont val="Calibri"/>
        <family val="2"/>
      </rPr>
      <t xml:space="preserve">pays at least the minimum living wage to all of its employees. (See </t>
    </r>
    <r>
      <rPr>
        <u/>
        <sz val="11"/>
        <color indexed="12"/>
        <rFont val="Calibri"/>
        <family val="2"/>
      </rPr>
      <t xml:space="preserve">http://livingwage.mit.edu/states/42/locations </t>
    </r>
    <r>
      <rPr>
        <sz val="11"/>
        <color indexed="8"/>
        <rFont val="Calibri"/>
        <family val="2"/>
      </rPr>
      <t>for the living wage rate in your community.)</t>
    </r>
  </si>
  <si>
    <r>
      <rPr>
        <b/>
        <sz val="11"/>
        <color indexed="8"/>
        <rFont val="Calibri"/>
        <family val="2"/>
      </rPr>
      <t>OR</t>
    </r>
    <r>
      <rPr>
        <sz val="11"/>
        <color indexed="8"/>
        <rFont val="Calibri"/>
        <family val="2"/>
      </rPr>
      <t xml:space="preserve"> has rehabilitated an existing space or structure instead of locating in a newly constructed building (if answered </t>
    </r>
    <r>
      <rPr>
        <b/>
        <sz val="11"/>
        <color indexed="8"/>
        <rFont val="Calibri"/>
        <family val="2"/>
      </rPr>
      <t>NO</t>
    </r>
    <r>
      <rPr>
        <sz val="11"/>
        <color indexed="8"/>
        <rFont val="Calibri"/>
        <family val="2"/>
      </rPr>
      <t xml:space="preserve"> to Question 59, otherwise </t>
    </r>
    <r>
      <rPr>
        <b/>
        <sz val="11"/>
        <color indexed="8"/>
        <rFont val="Calibri"/>
        <family val="2"/>
      </rPr>
      <t>N/A</t>
    </r>
    <r>
      <rPr>
        <sz val="11"/>
        <color indexed="8"/>
        <rFont val="Calibri"/>
        <family val="2"/>
      </rPr>
      <t>).</t>
    </r>
  </si>
  <si>
    <r>
      <rPr>
        <b/>
        <sz val="11"/>
        <color indexed="8"/>
        <rFont val="Calibri"/>
        <family val="2"/>
      </rPr>
      <t xml:space="preserve">AND </t>
    </r>
    <r>
      <rPr>
        <sz val="11"/>
        <color indexed="8"/>
        <rFont val="Calibri"/>
        <family val="2"/>
      </rPr>
      <t xml:space="preserve">provides a formal platform for file sharing. (if answered </t>
    </r>
    <r>
      <rPr>
        <b/>
        <sz val="11"/>
        <color indexed="8"/>
        <rFont val="Calibri"/>
        <family val="2"/>
      </rPr>
      <t>YES</t>
    </r>
    <r>
      <rPr>
        <sz val="11"/>
        <color indexed="8"/>
        <rFont val="Calibri"/>
        <family val="2"/>
      </rPr>
      <t xml:space="preserve"> to Question 76, otherwise </t>
    </r>
    <r>
      <rPr>
        <b/>
        <sz val="11"/>
        <color indexed="8"/>
        <rFont val="Calibri"/>
        <family val="2"/>
      </rPr>
      <t>N/A</t>
    </r>
    <r>
      <rPr>
        <sz val="11"/>
        <color indexed="8"/>
        <rFont val="Calibri"/>
        <family val="2"/>
      </rPr>
      <t>)</t>
    </r>
  </si>
  <si>
    <r>
      <rPr>
        <b/>
        <sz val="11"/>
        <color indexed="8"/>
        <rFont val="Calibri"/>
        <family val="2"/>
      </rPr>
      <t>AND</t>
    </r>
    <r>
      <rPr>
        <sz val="11"/>
        <color indexed="8"/>
        <rFont val="Calibri"/>
        <family val="2"/>
      </rPr>
      <t xml:space="preserve"> annually informs its employees about waste reduction and proper recycling practices (if answered </t>
    </r>
    <r>
      <rPr>
        <b/>
        <sz val="11"/>
        <color indexed="8"/>
        <rFont val="Calibri"/>
        <family val="2"/>
      </rPr>
      <t>YES</t>
    </r>
    <r>
      <rPr>
        <sz val="11"/>
        <color indexed="8"/>
        <rFont val="Calibri"/>
        <family val="2"/>
      </rPr>
      <t xml:space="preserve"> to Question 78, otherwise </t>
    </r>
    <r>
      <rPr>
        <b/>
        <sz val="11"/>
        <color indexed="8"/>
        <rFont val="Calibri"/>
        <family val="2"/>
      </rPr>
      <t>N/A</t>
    </r>
    <r>
      <rPr>
        <sz val="11"/>
        <color indexed="8"/>
        <rFont val="Calibri"/>
        <family val="2"/>
      </rPr>
      <t>).</t>
    </r>
  </si>
  <si>
    <r>
      <rPr>
        <b/>
        <sz val="11"/>
        <color indexed="8"/>
        <rFont val="Calibri"/>
        <family val="2"/>
      </rPr>
      <t>AND</t>
    </r>
    <r>
      <rPr>
        <sz val="11"/>
        <color indexed="8"/>
        <rFont val="Calibri"/>
        <family val="2"/>
      </rPr>
      <t xml:space="preserve"> has public area recycling containers (with round openings and recycling labels) next to all public area waste containers</t>
    </r>
    <r>
      <rPr>
        <sz val="11"/>
        <color rgb="FF000000"/>
        <rFont val="Calibri"/>
        <family val="2"/>
      </rPr>
      <t xml:space="preserve">. (if answered </t>
    </r>
    <r>
      <rPr>
        <b/>
        <sz val="11"/>
        <color rgb="FF000000"/>
        <rFont val="Calibri"/>
        <family val="2"/>
      </rPr>
      <t>NO</t>
    </r>
    <r>
      <rPr>
        <sz val="11"/>
        <color rgb="FF000000"/>
        <rFont val="Calibri"/>
        <family val="2"/>
      </rPr>
      <t xml:space="preserve"> to Question 80, otherwise </t>
    </r>
    <r>
      <rPr>
        <b/>
        <sz val="11"/>
        <color rgb="FF000000"/>
        <rFont val="Calibri"/>
        <family val="2"/>
      </rPr>
      <t>N/A</t>
    </r>
    <r>
      <rPr>
        <sz val="11"/>
        <color rgb="FF000000"/>
        <rFont val="Calibri"/>
        <family val="2"/>
      </rPr>
      <t>)</t>
    </r>
  </si>
  <si>
    <r>
      <t>AND</t>
    </r>
    <r>
      <rPr>
        <sz val="11"/>
        <color indexed="8"/>
        <rFont val="Calibri"/>
        <family val="2"/>
      </rPr>
      <t xml:space="preserve"> has begun to implement recommendations from the audit/assessment (if answered </t>
    </r>
    <r>
      <rPr>
        <sz val="11"/>
        <color indexed="8"/>
        <rFont val="Calibri"/>
        <family val="2"/>
      </rPr>
      <t>YES</t>
    </r>
    <r>
      <rPr>
        <sz val="11"/>
        <color indexed="8"/>
        <rFont val="Calibri"/>
        <family val="2"/>
      </rPr>
      <t xml:space="preserve"> to Question 83, otherwise </t>
    </r>
    <r>
      <rPr>
        <sz val="11"/>
        <color indexed="8"/>
        <rFont val="Calibri"/>
        <family val="2"/>
      </rPr>
      <t>N/A</t>
    </r>
    <r>
      <rPr>
        <sz val="11"/>
        <color indexed="8"/>
        <rFont val="Calibri"/>
        <family val="2"/>
      </rPr>
      <t>).</t>
    </r>
  </si>
  <si>
    <r>
      <rPr>
        <b/>
        <sz val="11"/>
        <color indexed="8"/>
        <rFont val="Calibri"/>
        <family val="2"/>
      </rPr>
      <t>AND</t>
    </r>
    <r>
      <rPr>
        <sz val="11"/>
        <color indexed="8"/>
        <rFont val="Calibri"/>
        <family val="2"/>
      </rPr>
      <t xml:space="preserve"> has begun to address the results from the audit/assessment (if answered </t>
    </r>
    <r>
      <rPr>
        <b/>
        <sz val="11"/>
        <color indexed="8"/>
        <rFont val="Calibri"/>
        <family val="2"/>
      </rPr>
      <t>YES</t>
    </r>
    <r>
      <rPr>
        <sz val="11"/>
        <color indexed="8"/>
        <rFont val="Calibri"/>
        <family val="2"/>
      </rPr>
      <t xml:space="preserve"> to Question 83.2,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</si>
  <si>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chooses to purchase at least 25% of its operating supplies locally (if answered </t>
    </r>
    <r>
      <rPr>
        <b/>
        <sz val="11"/>
        <color indexed="8"/>
        <rFont val="Calibri"/>
        <family val="2"/>
      </rPr>
      <t>NO</t>
    </r>
    <r>
      <rPr>
        <sz val="11"/>
        <color indexed="8"/>
        <rFont val="Calibri"/>
        <family val="2"/>
      </rPr>
      <t xml:space="preserve"> to Question 89,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</si>
  <si>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uses solar or wind energy through the purchase of such energy from a third-party provider (if answered </t>
    </r>
    <r>
      <rPr>
        <b/>
        <sz val="11"/>
        <color indexed="8"/>
        <rFont val="Calibri"/>
        <family val="2"/>
      </rPr>
      <t>NO</t>
    </r>
    <r>
      <rPr>
        <sz val="11"/>
        <color indexed="8"/>
        <rFont val="Calibri"/>
        <family val="2"/>
      </rPr>
      <t xml:space="preserve"> to Question 94, otherwise </t>
    </r>
    <r>
      <rPr>
        <b/>
        <sz val="11"/>
        <color indexed="8"/>
        <rFont val="Calibri"/>
        <family val="2"/>
      </rPr>
      <t>N/A</t>
    </r>
    <r>
      <rPr>
        <sz val="11"/>
        <color indexed="8"/>
        <rFont val="Calibri"/>
        <family val="2"/>
      </rPr>
      <t>).</t>
    </r>
  </si>
  <si>
    <r>
      <rPr>
        <b/>
        <sz val="11"/>
        <color indexed="8"/>
        <rFont val="Calibri"/>
        <family val="2"/>
      </rPr>
      <t>OR</t>
    </r>
    <r>
      <rPr>
        <sz val="11"/>
        <color indexed="8"/>
        <rFont val="Calibri"/>
        <family val="2"/>
      </rPr>
      <t xml:space="preserve"> uses 50% vehicles that get at least 30mpg for its business-related travel (if answered </t>
    </r>
    <r>
      <rPr>
        <b/>
        <sz val="11"/>
        <color indexed="8"/>
        <rFont val="Calibri"/>
        <family val="2"/>
      </rPr>
      <t>NO</t>
    </r>
    <r>
      <rPr>
        <sz val="11"/>
        <color indexed="8"/>
        <rFont val="Calibri"/>
        <family val="2"/>
      </rPr>
      <t xml:space="preserve"> to Question 99, otherwise </t>
    </r>
    <r>
      <rPr>
        <b/>
        <sz val="11"/>
        <color indexed="8"/>
        <rFont val="Calibri"/>
        <family val="2"/>
      </rPr>
      <t>N/A</t>
    </r>
    <r>
      <rPr>
        <sz val="11"/>
        <color indexed="8"/>
        <rFont val="Calibri"/>
        <family val="2"/>
      </rPr>
      <t>)</t>
    </r>
  </si>
  <si>
    <r>
      <t>only purchases products and services that are Green Seal®-certified, when there's a certified option available. (See</t>
    </r>
    <r>
      <rPr>
        <u/>
        <sz val="11"/>
        <color indexed="12"/>
        <rFont val="Calibri"/>
        <family val="2"/>
      </rPr>
      <t xml:space="preserve"> www.greenseal.org/FindGreenSealProductsAndServices.aspx</t>
    </r>
    <r>
      <rPr>
        <sz val="11"/>
        <color indexed="8"/>
        <rFont val="Calibri"/>
        <family val="2"/>
      </rPr>
      <t>.)</t>
    </r>
  </si>
  <si>
    <t>Sustainable Blair County - Sustainable Business Certification</t>
  </si>
  <si>
    <t>SUSTAINABLE BUSINESS IMPLEMETATION PLAN</t>
  </si>
  <si>
    <t>Completion Date for Initial Survey</t>
  </si>
  <si>
    <t>Percentage of Applicable Points Achieved</t>
  </si>
  <si>
    <t xml:space="preserve">This plan is being provided to aid in the implementation of sustainable business practices for your organization. Based on the results of your sustainability survey, the following list has been prepared as attainable implementation areas to help your business pursue the next level of certification. </t>
  </si>
  <si>
    <t>RESULTS</t>
  </si>
  <si>
    <t>Total Number of Points in Implementation Plan</t>
  </si>
  <si>
    <t>Implemented (Y/N)</t>
  </si>
  <si>
    <t>Percentage of Additional Applicable Points After Implementation Plan</t>
  </si>
  <si>
    <t>Percentage of Total Applicable Points After Implementation Plan</t>
  </si>
  <si>
    <t>Total Number Implementation Plan Points Achieved (Implemented)</t>
  </si>
  <si>
    <t>TOTALS OF ORIGINAL SURVEY</t>
  </si>
  <si>
    <t>Total # of Applicable Points</t>
  </si>
  <si>
    <t>Total # of Points Achieved</t>
  </si>
  <si>
    <t>TOTALS AFTER IMPLEMENTATION PLAN</t>
  </si>
  <si>
    <t>Current Total # of Points Achieved</t>
  </si>
  <si>
    <t>TOTAL # OF BONUS POINTS ACHIEVED</t>
  </si>
  <si>
    <t>PERCENTAGE OF APPLICABLE BONUS POINTS ACHIEVED</t>
  </si>
  <si>
    <t>TOTAL PERCENTAGE OF APPLICABLE POINTS ACHIEVED</t>
  </si>
  <si>
    <t>Certification Level After Implementation Plan</t>
  </si>
  <si>
    <t>#</t>
  </si>
  <si>
    <r>
      <t>OR</t>
    </r>
    <r>
      <rPr>
        <sz val="11"/>
        <color indexed="8"/>
        <rFont val="Calibri"/>
        <family val="2"/>
      </rPr>
      <t xml:space="preserve"> has assessed opportunities with a plan to install a rain garden, bioswale, wetland, or other naturally-filtering catchment system on- site (if answered </t>
    </r>
    <r>
      <rPr>
        <b/>
        <sz val="11"/>
        <color rgb="FF000000"/>
        <rFont val="Calibri"/>
        <family val="2"/>
      </rPr>
      <t>NO</t>
    </r>
    <r>
      <rPr>
        <sz val="11"/>
        <color indexed="8"/>
        <rFont val="Calibri"/>
        <family val="2"/>
      </rPr>
      <t xml:space="preserve"> to Question 96, otherwise</t>
    </r>
    <r>
      <rPr>
        <b/>
        <sz val="11"/>
        <color rgb="FF000000"/>
        <rFont val="Calibri"/>
        <family val="2"/>
      </rPr>
      <t xml:space="preserve"> N/A</t>
    </r>
    <r>
      <rPr>
        <sz val="11"/>
        <color indexed="8"/>
        <rFont val="Calibri"/>
        <family val="2"/>
      </rPr>
      <t>).</t>
    </r>
  </si>
  <si>
    <r>
      <t>OR</t>
    </r>
    <r>
      <rPr>
        <sz val="11"/>
        <color indexed="8"/>
        <rFont val="Calibri"/>
        <family val="2"/>
      </rPr>
      <t xml:space="preserve"> has assessed opportunities with a plan to install an alternative heating system (if answered </t>
    </r>
    <r>
      <rPr>
        <b/>
        <sz val="11"/>
        <color rgb="FF000000"/>
        <rFont val="Calibri"/>
        <family val="2"/>
      </rPr>
      <t>NO</t>
    </r>
    <r>
      <rPr>
        <sz val="11"/>
        <color indexed="8"/>
        <rFont val="Calibri"/>
        <family val="2"/>
      </rPr>
      <t xml:space="preserve"> to Question 95, otherwise </t>
    </r>
    <r>
      <rPr>
        <b/>
        <sz val="11"/>
        <color rgb="FF000000"/>
        <rFont val="Calibri"/>
        <family val="2"/>
      </rPr>
      <t>N/A</t>
    </r>
    <r>
      <rPr>
        <sz val="11"/>
        <color indexed="8"/>
        <rFont val="Calibri"/>
        <family val="2"/>
      </rPr>
      <t>).</t>
    </r>
  </si>
  <si>
    <r>
      <t xml:space="preserve">OR </t>
    </r>
    <r>
      <rPr>
        <sz val="11"/>
        <color indexed="8"/>
        <rFont val="Calibri"/>
        <family val="2"/>
      </rPr>
      <t xml:space="preserve">has assessed opportunities with a plan to install solar panels, wind turbines, or some other mechanism for harnessing renewable energy (if answered </t>
    </r>
    <r>
      <rPr>
        <b/>
        <sz val="11"/>
        <color rgb="FF000000"/>
        <rFont val="Calibri"/>
        <family val="2"/>
      </rPr>
      <t>NO</t>
    </r>
    <r>
      <rPr>
        <sz val="11"/>
        <color indexed="8"/>
        <rFont val="Calibri"/>
        <family val="2"/>
      </rPr>
      <t xml:space="preserve"> to Question 94 and 94.1, otherwise </t>
    </r>
    <r>
      <rPr>
        <b/>
        <sz val="11"/>
        <color rgb="FF000000"/>
        <rFont val="Calibri"/>
        <family val="2"/>
      </rPr>
      <t>N/A</t>
    </r>
    <r>
      <rPr>
        <sz val="11"/>
        <color indexed="8"/>
        <rFont val="Calibri"/>
        <family val="2"/>
      </rPr>
      <t>).</t>
    </r>
  </si>
  <si>
    <r>
      <t>OR</t>
    </r>
    <r>
      <rPr>
        <sz val="11"/>
        <color indexed="8"/>
        <rFont val="Calibri"/>
        <family val="2"/>
      </rPr>
      <t xml:space="preserve"> has assessed opportunities with a plan to install permeable/pervious paving (if answered </t>
    </r>
    <r>
      <rPr>
        <b/>
        <sz val="11"/>
        <color rgb="FF000000"/>
        <rFont val="Calibri"/>
        <family val="2"/>
      </rPr>
      <t>NO</t>
    </r>
    <r>
      <rPr>
        <sz val="11"/>
        <color indexed="8"/>
        <rFont val="Calibri"/>
        <family val="2"/>
      </rPr>
      <t xml:space="preserve"> to Question 97, otherwise </t>
    </r>
    <r>
      <rPr>
        <b/>
        <sz val="11"/>
        <color rgb="FF000000"/>
        <rFont val="Calibri"/>
        <family val="2"/>
      </rPr>
      <t>N/A</t>
    </r>
    <r>
      <rPr>
        <sz val="11"/>
        <color indexed="8"/>
        <rFont val="Calibri"/>
        <family val="2"/>
      </rPr>
      <t>).</t>
    </r>
  </si>
  <si>
    <r>
      <t>OR</t>
    </r>
    <r>
      <rPr>
        <sz val="11"/>
        <color indexed="8"/>
        <rFont val="Calibri"/>
        <family val="2"/>
      </rPr>
      <t xml:space="preserve"> has conducted its own waste audit or assessment (e.g., using a checklist found on the internet) (if answered </t>
    </r>
    <r>
      <rPr>
        <b/>
        <sz val="11"/>
        <color rgb="FF000000"/>
        <rFont val="Calibri"/>
        <family val="2"/>
      </rPr>
      <t>NO</t>
    </r>
    <r>
      <rPr>
        <sz val="11"/>
        <color indexed="8"/>
        <rFont val="Calibri"/>
        <family val="2"/>
      </rPr>
      <t xml:space="preserve"> to Question 83, otherwise </t>
    </r>
    <r>
      <rPr>
        <b/>
        <sz val="11"/>
        <color rgb="FF000000"/>
        <rFont val="Calibri"/>
        <family val="2"/>
      </rPr>
      <t>N/A</t>
    </r>
    <r>
      <rPr>
        <sz val="11"/>
        <color indexed="8"/>
        <rFont val="Calibri"/>
        <family val="2"/>
      </rPr>
      <t>).</t>
    </r>
  </si>
  <si>
    <r>
      <t xml:space="preserve">OR </t>
    </r>
    <r>
      <rPr>
        <sz val="11"/>
        <color indexed="8"/>
        <rFont val="Calibri"/>
        <family val="2"/>
      </rPr>
      <t>asks customers if they would like a bag before bagging their items (if answered</t>
    </r>
    <r>
      <rPr>
        <b/>
        <sz val="11"/>
        <color rgb="FF000000"/>
        <rFont val="Calibri"/>
        <family val="2"/>
      </rPr>
      <t xml:space="preserve"> NO</t>
    </r>
    <r>
      <rPr>
        <sz val="11"/>
        <color indexed="8"/>
        <rFont val="Calibri"/>
        <family val="2"/>
      </rPr>
      <t xml:space="preserve"> to Question 82, otherwise </t>
    </r>
    <r>
      <rPr>
        <b/>
        <sz val="11"/>
        <color rgb="FF000000"/>
        <rFont val="Calibri"/>
        <family val="2"/>
      </rPr>
      <t>N/A</t>
    </r>
    <r>
      <rPr>
        <sz val="11"/>
        <color indexed="8"/>
        <rFont val="Calibri"/>
        <family val="2"/>
      </rPr>
      <t>).</t>
    </r>
  </si>
  <si>
    <r>
      <t>OR</t>
    </r>
    <r>
      <rPr>
        <sz val="11"/>
        <color indexed="8"/>
        <rFont val="Calibri"/>
        <family val="2"/>
      </rPr>
      <t xml:space="preserve"> is seeking to attain certification under LEED-EB: O&amp;M (if answered </t>
    </r>
    <r>
      <rPr>
        <b/>
        <sz val="11"/>
        <color rgb="FF000000"/>
        <rFont val="Calibri"/>
        <family val="2"/>
      </rPr>
      <t>NO</t>
    </r>
    <r>
      <rPr>
        <sz val="11"/>
        <color indexed="8"/>
        <rFont val="Calibri"/>
        <family val="2"/>
      </rPr>
      <t xml:space="preserve"> to Question 65, otherwise</t>
    </r>
    <r>
      <rPr>
        <b/>
        <sz val="11"/>
        <color rgb="FF000000"/>
        <rFont val="Calibri"/>
        <family val="2"/>
      </rPr>
      <t xml:space="preserve"> N/A</t>
    </r>
    <r>
      <rPr>
        <sz val="11"/>
        <color indexed="8"/>
        <rFont val="Calibri"/>
        <family val="2"/>
      </rPr>
      <t>).</t>
    </r>
  </si>
  <si>
    <r>
      <t>AND</t>
    </r>
    <r>
      <rPr>
        <sz val="11"/>
        <color indexed="8"/>
        <rFont val="Calibri"/>
        <family val="2"/>
      </rPr>
      <t xml:space="preserve"> has begun to address the results from the audit/assessment (if answered </t>
    </r>
    <r>
      <rPr>
        <b/>
        <sz val="11"/>
        <color rgb="FF000000"/>
        <rFont val="Calibri"/>
        <family val="2"/>
      </rPr>
      <t>YES</t>
    </r>
    <r>
      <rPr>
        <sz val="11"/>
        <color indexed="8"/>
        <rFont val="Calibri"/>
        <family val="2"/>
      </rPr>
      <t xml:space="preserve"> to Question 26.2, otherwise </t>
    </r>
    <r>
      <rPr>
        <b/>
        <sz val="11"/>
        <color rgb="FF000000"/>
        <rFont val="Calibri"/>
        <family val="2"/>
      </rPr>
      <t>N/A</t>
    </r>
    <r>
      <rPr>
        <sz val="11"/>
        <color indexed="8"/>
        <rFont val="Calibri"/>
        <family val="2"/>
      </rPr>
      <t>).</t>
    </r>
  </si>
  <si>
    <r>
      <t>OR</t>
    </r>
    <r>
      <rPr>
        <sz val="11"/>
        <color indexed="8"/>
        <rFont val="Calibri"/>
        <family val="2"/>
      </rPr>
      <t xml:space="preserve"> has conducted its own water audit or assessment (e.g., using a checklist found on the internet) (if answered </t>
    </r>
    <r>
      <rPr>
        <b/>
        <sz val="11"/>
        <color rgb="FF000000"/>
        <rFont val="Calibri"/>
        <family val="2"/>
      </rPr>
      <t>NO</t>
    </r>
    <r>
      <rPr>
        <sz val="11"/>
        <color indexed="8"/>
        <rFont val="Calibri"/>
        <family val="2"/>
      </rPr>
      <t xml:space="preserve"> to Question 26, otherwise </t>
    </r>
    <r>
      <rPr>
        <b/>
        <sz val="11"/>
        <color rgb="FF000000"/>
        <rFont val="Calibri"/>
        <family val="2"/>
      </rPr>
      <t>N/A</t>
    </r>
    <r>
      <rPr>
        <sz val="11"/>
        <color indexed="8"/>
        <rFont val="Calibri"/>
        <family val="2"/>
      </rPr>
      <t>).</t>
    </r>
  </si>
  <si>
    <r>
      <t xml:space="preserve">AND </t>
    </r>
    <r>
      <rPr>
        <sz val="11"/>
        <color indexed="8"/>
        <rFont val="Calibri"/>
        <family val="2"/>
      </rPr>
      <t xml:space="preserve">has begun to implement recommendations from the audit/assessment (if answered </t>
    </r>
    <r>
      <rPr>
        <b/>
        <sz val="11"/>
        <color rgb="FF000000"/>
        <rFont val="Calibri"/>
        <family val="2"/>
      </rPr>
      <t>YES</t>
    </r>
    <r>
      <rPr>
        <sz val="11"/>
        <color indexed="8"/>
        <rFont val="Calibri"/>
        <family val="2"/>
      </rPr>
      <t xml:space="preserve"> to Question 26, otherwise </t>
    </r>
    <r>
      <rPr>
        <b/>
        <sz val="11"/>
        <color rgb="FF000000"/>
        <rFont val="Calibri"/>
        <family val="2"/>
      </rPr>
      <t>N/A</t>
    </r>
    <r>
      <rPr>
        <sz val="11"/>
        <color indexed="8"/>
        <rFont val="Calibri"/>
        <family val="2"/>
      </rPr>
      <t>).</t>
    </r>
  </si>
  <si>
    <r>
      <t>OR</t>
    </r>
    <r>
      <rPr>
        <sz val="11"/>
        <color indexed="8"/>
        <rFont val="Calibri"/>
        <family val="2"/>
      </rPr>
      <t xml:space="preserve"> has energy-saving guidelines as to when to adjust its thermostat, such as at what temperature it should be set the end of the day or when the business not open (if answered </t>
    </r>
    <r>
      <rPr>
        <b/>
        <sz val="11"/>
        <color rgb="FF000000"/>
        <rFont val="Calibri"/>
        <family val="2"/>
      </rPr>
      <t>NO</t>
    </r>
    <r>
      <rPr>
        <sz val="11"/>
        <color indexed="8"/>
        <rFont val="Calibri"/>
        <family val="2"/>
      </rPr>
      <t xml:space="preserve"> to Question 12, otherwise </t>
    </r>
    <r>
      <rPr>
        <b/>
        <sz val="11"/>
        <color rgb="FF000000"/>
        <rFont val="Calibri"/>
        <family val="2"/>
      </rPr>
      <t>N/A</t>
    </r>
    <r>
      <rPr>
        <sz val="11"/>
        <color indexed="8"/>
        <rFont val="Calibri"/>
        <family val="2"/>
      </rPr>
      <t>).</t>
    </r>
  </si>
  <si>
    <r>
      <t>OR</t>
    </r>
    <r>
      <rPr>
        <sz val="11"/>
        <color indexed="8"/>
        <rFont val="Calibri"/>
        <family val="2"/>
      </rPr>
      <t xml:space="preserve"> has conducted its own energy audit or assessment (e.g., using a checklist found on the internet) (if answered </t>
    </r>
    <r>
      <rPr>
        <b/>
        <sz val="11"/>
        <color rgb="FF000000"/>
        <rFont val="Calibri"/>
        <family val="2"/>
      </rPr>
      <t>NO</t>
    </r>
    <r>
      <rPr>
        <sz val="11"/>
        <color indexed="8"/>
        <rFont val="Calibri"/>
        <family val="2"/>
      </rPr>
      <t xml:space="preserve"> to Question 7, otherwise </t>
    </r>
    <r>
      <rPr>
        <b/>
        <sz val="11"/>
        <color rgb="FF000000"/>
        <rFont val="Calibri"/>
        <family val="2"/>
      </rPr>
      <t>N/A</t>
    </r>
    <r>
      <rPr>
        <sz val="11"/>
        <color indexed="8"/>
        <rFont val="Calibri"/>
        <family val="2"/>
      </rPr>
      <t>).</t>
    </r>
  </si>
  <si>
    <r>
      <t>AND</t>
    </r>
    <r>
      <rPr>
        <sz val="11"/>
        <color indexed="8"/>
        <rFont val="Calibri"/>
        <family val="2"/>
      </rPr>
      <t xml:space="preserve"> has begun to implement recommendations from the audit/assessment (if answered </t>
    </r>
    <r>
      <rPr>
        <b/>
        <sz val="11"/>
        <color rgb="FF000000"/>
        <rFont val="Calibri"/>
        <family val="2"/>
      </rPr>
      <t>YES</t>
    </r>
    <r>
      <rPr>
        <sz val="11"/>
        <color indexed="8"/>
        <rFont val="Calibri"/>
        <family val="2"/>
      </rPr>
      <t xml:space="preserve"> to Question 7, otherwise</t>
    </r>
    <r>
      <rPr>
        <b/>
        <sz val="11"/>
        <color rgb="FF000000"/>
        <rFont val="Calibri"/>
        <family val="2"/>
      </rPr>
      <t xml:space="preserve"> N/A</t>
    </r>
    <r>
      <rPr>
        <sz val="11"/>
        <color indexed="8"/>
        <rFont val="Calibri"/>
        <family val="2"/>
      </rPr>
      <t>).</t>
    </r>
  </si>
  <si>
    <r>
      <t>OR</t>
    </r>
    <r>
      <rPr>
        <sz val="11"/>
        <color indexed="8"/>
        <rFont val="Calibri"/>
        <family val="2"/>
      </rPr>
      <t xml:space="preserve"> has assessed opportunities to purchase renewable energy certificates, carbon offsets, or clean energy credits (if answered </t>
    </r>
    <r>
      <rPr>
        <b/>
        <sz val="11"/>
        <color rgb="FF000000"/>
        <rFont val="Calibri"/>
        <family val="2"/>
      </rPr>
      <t>NO</t>
    </r>
    <r>
      <rPr>
        <sz val="11"/>
        <color indexed="8"/>
        <rFont val="Calibri"/>
        <family val="2"/>
      </rPr>
      <t xml:space="preserve"> to Question 6, otherwise </t>
    </r>
    <r>
      <rPr>
        <b/>
        <sz val="11"/>
        <color rgb="FF000000"/>
        <rFont val="Calibri"/>
        <family val="2"/>
      </rPr>
      <t>N/A</t>
    </r>
    <r>
      <rPr>
        <sz val="11"/>
        <color indexed="8"/>
        <rFont val="Calibri"/>
        <family val="2"/>
      </rPr>
      <t xml:space="preserve">). </t>
    </r>
  </si>
  <si>
    <t>SUSTAINABLE BUSINESS CERTIFICATION SURVEY:</t>
  </si>
  <si>
    <t>Version Update:</t>
  </si>
  <si>
    <t>Note: Innovation Bonus points will be awarded by the Sustainable Blair Committee during review of the survey.</t>
  </si>
  <si>
    <t>has a bike rack outside its building for customer and employee use, or indoor bike storage space.</t>
  </si>
  <si>
    <t>is located in a historic and/or mixed-use business district with sidewalks leading to the building.</t>
  </si>
  <si>
    <t>Contact Name:</t>
  </si>
  <si>
    <t>Date Completed:</t>
  </si>
  <si>
    <t>Latest Revision:</t>
  </si>
  <si>
    <t>03.04.2021</t>
  </si>
  <si>
    <t>DATE:</t>
  </si>
  <si>
    <t>DESCRIPTION</t>
  </si>
  <si>
    <t>Added information to Cover Sheet (Contact Name,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</si>
</sst>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yy;@"/>
    <numFmt numFmtId="165" formatCode="m/d/yy;@"/>
    <numFmt numFmtId="166" formatCode="[&lt;=9999999]###\-####;\(###\)\ ###\-####"/>
  </numFmts>
  <fonts count="50">
    <font>
      <sz val="11"/>
      <color indexed="8"/>
      <name val="Calibri"/>
    </font>
    <font>
      <sz val="11"/>
      <color theme="1"/>
      <name val="Helvetica Neue"/>
      <family val="2"/>
      <scheme val="minor"/>
    </font>
    <font>
      <sz val="11"/>
      <color theme="1"/>
      <name val="Helvetica Neue"/>
      <family val="2"/>
      <scheme val="minor"/>
    </font>
    <font>
      <u/>
      <sz val="11"/>
      <color theme="10"/>
      <name val="Calibri"/>
      <family val="2"/>
    </font>
    <font>
      <u/>
      <sz val="11"/>
      <color theme="10"/>
      <name val="Calibri"/>
      <family val="2"/>
    </font>
    <font>
      <sz val="11"/>
      <name val="Calibri"/>
      <family val="2"/>
    </font>
    <font>
      <u/>
      <sz val="11"/>
      <color theme="10"/>
      <name val="Helvetica Neue"/>
      <family val="2"/>
      <scheme val="minor"/>
    </font>
    <font>
      <sz val="11"/>
      <color indexed="8"/>
      <name val="Calibri"/>
      <family val="2"/>
    </font>
    <font>
      <b/>
      <sz val="11"/>
      <color indexed="8"/>
      <name val="Calibri"/>
      <family val="2"/>
    </font>
    <font>
      <sz val="11"/>
      <color indexed="8"/>
      <name val="Calibri"/>
      <family val="2"/>
    </font>
    <font>
      <b/>
      <sz val="14"/>
      <color indexed="8"/>
      <name val="Arial"/>
      <family val="2"/>
    </font>
    <font>
      <b/>
      <sz val="14"/>
      <color indexed="8"/>
      <name val="Helvetica Neue"/>
      <scheme val="minor"/>
    </font>
    <font>
      <b/>
      <u/>
      <sz val="11"/>
      <color indexed="8"/>
      <name val="Helvetica Neue"/>
      <scheme val="minor"/>
    </font>
    <font>
      <b/>
      <sz val="11"/>
      <color indexed="8"/>
      <name val="Arial"/>
      <family val="2"/>
    </font>
    <font>
      <sz val="11"/>
      <color indexed="8"/>
      <name val="Helvetica Neue"/>
      <scheme val="minor"/>
    </font>
    <font>
      <sz val="10"/>
      <color indexed="9"/>
      <name val="Arial"/>
      <family val="2"/>
    </font>
    <font>
      <sz val="10"/>
      <color indexed="9"/>
      <name val="Helvetica Neue"/>
      <scheme val="minor"/>
    </font>
    <font>
      <sz val="11"/>
      <color indexed="8"/>
      <name val="Calibri"/>
      <family val="2"/>
    </font>
    <font>
      <sz val="10"/>
      <color indexed="8"/>
      <name val="Arial"/>
      <family val="2"/>
    </font>
    <font>
      <sz val="10"/>
      <color indexed="8"/>
      <name val="Helvetica Neue"/>
      <scheme val="minor"/>
    </font>
    <font>
      <sz val="11"/>
      <color indexed="12"/>
      <name val="Calibri"/>
      <family val="2"/>
    </font>
    <font>
      <u/>
      <sz val="11"/>
      <color indexed="12"/>
      <name val="Calibri"/>
      <family val="2"/>
    </font>
    <font>
      <b/>
      <sz val="10"/>
      <color indexed="8"/>
      <name val="Arial"/>
      <family val="2"/>
    </font>
    <font>
      <u/>
      <sz val="11"/>
      <color theme="10"/>
      <name val="Calibri"/>
      <family val="2"/>
    </font>
    <font>
      <sz val="9"/>
      <color indexed="8"/>
      <name val="Calibri"/>
      <family val="2"/>
    </font>
    <font>
      <b/>
      <sz val="10"/>
      <color indexed="8"/>
      <name val="Helvetica Neue"/>
      <scheme val="minor"/>
    </font>
    <font>
      <b/>
      <sz val="10"/>
      <color rgb="FFFF0000"/>
      <name val="Helvetica Neue"/>
      <scheme val="minor"/>
    </font>
    <font>
      <sz val="10"/>
      <color theme="1"/>
      <name val="Arial"/>
      <family val="2"/>
    </font>
    <font>
      <sz val="10"/>
      <name val="Arial"/>
      <family val="2"/>
    </font>
    <font>
      <sz val="11"/>
      <color rgb="FF000000"/>
      <name val="Calibri"/>
      <family val="2"/>
    </font>
    <font>
      <b/>
      <sz val="11"/>
      <color rgb="FF000000"/>
      <name val="Calibri"/>
      <family val="2"/>
    </font>
    <font>
      <sz val="14"/>
      <color indexed="8"/>
      <name val="Calibri"/>
      <family val="2"/>
    </font>
    <font>
      <sz val="11"/>
      <color indexed="8"/>
      <name val="Arial"/>
      <family val="2"/>
    </font>
    <font>
      <sz val="14"/>
      <color indexed="8"/>
      <name val="Helvetica Neue"/>
      <scheme val="minor"/>
    </font>
    <font>
      <b/>
      <sz val="11"/>
      <color indexed="8"/>
      <name val="Calibri"/>
      <family val="2"/>
    </font>
    <font>
      <sz val="9"/>
      <color indexed="81"/>
      <name val="Tahoma"/>
      <family val="2"/>
    </font>
    <font>
      <b/>
      <sz val="9"/>
      <color indexed="81"/>
      <name val="Tahoma"/>
      <family val="2"/>
    </font>
    <font>
      <i/>
      <sz val="9"/>
      <color indexed="8"/>
      <name val="Arial"/>
      <family val="2"/>
    </font>
    <font>
      <b/>
      <sz val="14"/>
      <color indexed="8"/>
      <name val="Arial"/>
      <family val="2"/>
    </font>
    <font>
      <sz val="14"/>
      <color indexed="8"/>
      <name val="Arial"/>
      <family val="2"/>
    </font>
    <font>
      <b/>
      <sz val="11"/>
      <color indexed="8"/>
      <name val="Arial"/>
      <family val="2"/>
    </font>
    <font>
      <sz val="11"/>
      <color indexed="8"/>
      <name val="Arial"/>
      <family val="2"/>
    </font>
    <font>
      <sz val="10"/>
      <color indexed="8"/>
      <name val="Arial"/>
      <family val="2"/>
    </font>
    <font>
      <u/>
      <sz val="10"/>
      <color indexed="8"/>
      <name val="Arial"/>
      <family val="2"/>
    </font>
    <font>
      <b/>
      <u/>
      <sz val="11"/>
      <color indexed="8"/>
      <name val="Arial"/>
      <family val="2"/>
    </font>
    <font>
      <i/>
      <sz val="10"/>
      <color indexed="8"/>
      <name val="Arial"/>
      <family val="2"/>
    </font>
    <font>
      <b/>
      <sz val="14"/>
      <color indexed="8"/>
      <name val="Calibri"/>
      <family val="2"/>
    </font>
    <font>
      <b/>
      <sz val="9"/>
      <color indexed="8"/>
      <name val="Calibri"/>
      <family val="2"/>
    </font>
    <font>
      <sz val="12"/>
      <color indexed="8"/>
      <name val="Calibri"/>
      <family val="2"/>
    </font>
    <font>
      <b/>
      <sz val="14"/>
      <name val="Calibri"/>
      <family val="2"/>
    </font>
  </fonts>
  <fills count="12">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9"/>
        <bgColor auto="1"/>
      </patternFill>
    </fill>
    <fill>
      <patternFill patternType="solid">
        <fgColor theme="7" tint="0.79998168889431442"/>
        <bgColor indexed="64"/>
      </patternFill>
    </fill>
    <fill>
      <patternFill patternType="solid">
        <fgColor rgb="FFDCDCE8"/>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s>
  <borders count="45">
    <border>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medium">
        <color indexed="8"/>
      </right>
      <top/>
      <bottom style="medium">
        <color indexed="8"/>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style="medium">
        <color indexed="8"/>
      </right>
      <top/>
      <bottom/>
      <diagonal/>
    </border>
    <border>
      <left style="medium">
        <color indexed="64"/>
      </left>
      <right/>
      <top style="medium">
        <color indexed="64"/>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top/>
      <bottom style="medium">
        <color auto="1"/>
      </bottom>
      <diagonal/>
    </border>
    <border>
      <left/>
      <right/>
      <top style="medium">
        <color auto="1"/>
      </top>
      <bottom style="medium">
        <color auto="1"/>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s>
  <cellStyleXfs count="8">
    <xf numFmtId="0" fontId="0" fillId="0" borderId="0" applyNumberFormat="0" applyFill="0" applyBorder="0" applyProtection="0"/>
    <xf numFmtId="0" fontId="3" fillId="0" borderId="0" applyNumberFormat="0" applyFill="0" applyBorder="0" applyAlignment="0" applyProtection="0"/>
    <xf numFmtId="0" fontId="2" fillId="0" borderId="0"/>
    <xf numFmtId="0" fontId="6" fillId="0" borderId="0" applyNumberFormat="0" applyFill="0" applyBorder="0" applyAlignment="0" applyProtection="0"/>
    <xf numFmtId="0" fontId="1" fillId="0" borderId="0"/>
    <xf numFmtId="0" fontId="7" fillId="0" borderId="0" applyNumberFormat="0" applyFill="0" applyBorder="0" applyProtection="0"/>
    <xf numFmtId="0" fontId="4" fillId="0" borderId="0" applyNumberFormat="0" applyFill="0" applyBorder="0" applyAlignment="0" applyProtection="0"/>
    <xf numFmtId="9" fontId="9" fillId="0" borderId="0" applyFont="0" applyFill="0" applyBorder="0" applyAlignment="0" applyProtection="0"/>
  </cellStyleXfs>
  <cellXfs count="184">
    <xf numFmtId="0" fontId="0" fillId="0" borderId="0" xfId="0" applyFont="1" applyAlignment="1"/>
    <xf numFmtId="0" fontId="9" fillId="0" borderId="0" xfId="0" applyFont="1" applyAlignment="1"/>
    <xf numFmtId="49" fontId="10" fillId="0" borderId="1" xfId="0" applyNumberFormat="1" applyFont="1" applyBorder="1" applyAlignment="1"/>
    <xf numFmtId="0" fontId="11" fillId="0" borderId="2" xfId="0" applyFont="1" applyBorder="1" applyAlignment="1"/>
    <xf numFmtId="0" fontId="12" fillId="9" borderId="12" xfId="0" applyNumberFormat="1" applyFont="1" applyFill="1" applyBorder="1" applyAlignment="1">
      <alignment vertical="center"/>
    </xf>
    <xf numFmtId="49" fontId="13" fillId="0" borderId="3" xfId="0" applyNumberFormat="1" applyFont="1" applyBorder="1" applyAlignment="1"/>
    <xf numFmtId="0" fontId="13" fillId="0" borderId="4" xfId="0" applyFont="1" applyBorder="1" applyAlignment="1"/>
    <xf numFmtId="0" fontId="14" fillId="9" borderId="12" xfId="0" applyNumberFormat="1" applyFont="1" applyFill="1" applyBorder="1" applyAlignment="1">
      <alignment vertical="center"/>
    </xf>
    <xf numFmtId="49" fontId="15" fillId="2" borderId="5" xfId="0" applyNumberFormat="1" applyFont="1" applyFill="1" applyBorder="1" applyAlignment="1">
      <alignment vertical="center" wrapText="1"/>
    </xf>
    <xf numFmtId="49" fontId="15" fillId="2" borderId="5" xfId="0" applyNumberFormat="1" applyFont="1" applyFill="1" applyBorder="1" applyAlignment="1">
      <alignment horizontal="center" vertical="center" wrapText="1"/>
    </xf>
    <xf numFmtId="49" fontId="16" fillId="2" borderId="19" xfId="5" applyNumberFormat="1" applyFont="1" applyFill="1" applyBorder="1" applyAlignment="1">
      <alignment horizontal="center" vertical="center" wrapText="1"/>
    </xf>
    <xf numFmtId="49" fontId="18" fillId="3" borderId="5" xfId="0" applyNumberFormat="1" applyFont="1" applyFill="1" applyBorder="1" applyAlignment="1">
      <alignment vertical="center" wrapText="1"/>
    </xf>
    <xf numFmtId="0" fontId="18"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0" fontId="14" fillId="9" borderId="0" xfId="0" applyNumberFormat="1" applyFont="1" applyFill="1" applyAlignment="1">
      <alignment horizontal="center" vertical="center"/>
    </xf>
    <xf numFmtId="49" fontId="18" fillId="3" borderId="9" xfId="0" applyNumberFormat="1" applyFont="1" applyFill="1" applyBorder="1" applyAlignment="1">
      <alignment vertical="center" wrapText="1"/>
    </xf>
    <xf numFmtId="49" fontId="18" fillId="3" borderId="5" xfId="0" applyNumberFormat="1" applyFont="1" applyFill="1" applyBorder="1" applyAlignment="1">
      <alignment wrapText="1"/>
    </xf>
    <xf numFmtId="0" fontId="18" fillId="3" borderId="8" xfId="0" applyNumberFormat="1" applyFont="1" applyFill="1" applyBorder="1" applyAlignment="1">
      <alignment horizontal="center" vertical="center" wrapText="1"/>
    </xf>
    <xf numFmtId="49" fontId="18" fillId="5" borderId="5" xfId="0" applyNumberFormat="1" applyFont="1" applyFill="1" applyBorder="1" applyAlignment="1">
      <alignment horizontal="left" vertical="center" wrapText="1"/>
    </xf>
    <xf numFmtId="0" fontId="18" fillId="5" borderId="5" xfId="0" applyNumberFormat="1" applyFont="1" applyFill="1" applyBorder="1" applyAlignment="1">
      <alignment horizontal="center" vertical="center" wrapText="1"/>
    </xf>
    <xf numFmtId="0" fontId="9" fillId="0" borderId="0" xfId="0" applyFont="1" applyFill="1" applyAlignment="1"/>
    <xf numFmtId="49" fontId="18" fillId="0" borderId="5" xfId="0" applyNumberFormat="1" applyFont="1" applyFill="1" applyBorder="1" applyAlignment="1">
      <alignment horizontal="left" vertical="center" wrapText="1" indent="4"/>
    </xf>
    <xf numFmtId="0" fontId="18" fillId="0" borderId="5"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49" fontId="18" fillId="3" borderId="5" xfId="0" applyNumberFormat="1" applyFont="1" applyFill="1" applyBorder="1" applyAlignment="1">
      <alignment horizontal="left" vertical="center" wrapText="1"/>
    </xf>
    <xf numFmtId="49" fontId="18" fillId="4" borderId="5" xfId="0" applyNumberFormat="1" applyFont="1" applyFill="1" applyBorder="1" applyAlignment="1">
      <alignment horizontal="left" vertical="center" wrapText="1" indent="4"/>
    </xf>
    <xf numFmtId="0" fontId="18" fillId="4" borderId="5" xfId="0" applyNumberFormat="1" applyFont="1" applyFill="1" applyBorder="1" applyAlignment="1">
      <alignment horizontal="center" vertical="center" wrapText="1"/>
    </xf>
    <xf numFmtId="0" fontId="19" fillId="4" borderId="5" xfId="0" applyFont="1" applyFill="1" applyBorder="1" applyAlignment="1">
      <alignment horizontal="center" vertical="center" wrapText="1"/>
    </xf>
    <xf numFmtId="49" fontId="22" fillId="4" borderId="5" xfId="0" applyNumberFormat="1" applyFont="1" applyFill="1" applyBorder="1" applyAlignment="1">
      <alignment horizontal="left" vertical="center" wrapText="1" indent="4"/>
    </xf>
    <xf numFmtId="0" fontId="9" fillId="4" borderId="5" xfId="0" applyFont="1" applyFill="1" applyBorder="1" applyAlignment="1">
      <alignment horizontal="center"/>
    </xf>
    <xf numFmtId="49" fontId="23" fillId="3" borderId="5" xfId="1" applyNumberFormat="1" applyFont="1" applyFill="1" applyBorder="1" applyAlignment="1">
      <alignment vertical="center" wrapText="1"/>
    </xf>
    <xf numFmtId="0" fontId="9" fillId="0" borderId="0" xfId="0" applyNumberFormat="1" applyFont="1" applyAlignment="1"/>
    <xf numFmtId="49" fontId="25" fillId="8" borderId="15" xfId="5" applyNumberFormat="1" applyFont="1" applyFill="1" applyBorder="1" applyAlignment="1">
      <alignment horizontal="right" vertical="center" wrapText="1"/>
    </xf>
    <xf numFmtId="0" fontId="25" fillId="8" borderId="16" xfId="5" applyNumberFormat="1" applyFont="1" applyFill="1" applyBorder="1" applyAlignment="1">
      <alignment horizontal="center"/>
    </xf>
    <xf numFmtId="49" fontId="25" fillId="8" borderId="24" xfId="5" applyNumberFormat="1" applyFont="1" applyFill="1" applyBorder="1" applyAlignment="1">
      <alignment vertical="center" wrapText="1"/>
    </xf>
    <xf numFmtId="49" fontId="25" fillId="8" borderId="14" xfId="5" applyNumberFormat="1" applyFont="1" applyFill="1" applyBorder="1" applyAlignment="1">
      <alignment horizontal="right" vertical="center" wrapText="1"/>
    </xf>
    <xf numFmtId="49" fontId="25" fillId="8" borderId="25" xfId="5" applyNumberFormat="1" applyFont="1" applyFill="1" applyBorder="1" applyAlignment="1">
      <alignment vertical="center" wrapText="1"/>
    </xf>
    <xf numFmtId="49" fontId="25" fillId="8" borderId="17" xfId="5" applyNumberFormat="1" applyFont="1" applyFill="1" applyBorder="1" applyAlignment="1">
      <alignment horizontal="right" vertical="center" wrapText="1"/>
    </xf>
    <xf numFmtId="1" fontId="25" fillId="8" borderId="18" xfId="5" applyNumberFormat="1" applyFont="1" applyFill="1" applyBorder="1" applyAlignment="1">
      <alignment horizontal="center" vertical="center" wrapText="1"/>
    </xf>
    <xf numFmtId="49" fontId="25" fillId="8" borderId="26" xfId="5" applyNumberFormat="1" applyFont="1" applyFill="1" applyBorder="1" applyAlignment="1">
      <alignment vertical="center" wrapText="1"/>
    </xf>
    <xf numFmtId="0" fontId="10" fillId="0" borderId="29" xfId="0" applyFont="1" applyBorder="1" applyAlignment="1"/>
    <xf numFmtId="0" fontId="13" fillId="0" borderId="30" xfId="0" applyFont="1" applyBorder="1" applyAlignment="1"/>
    <xf numFmtId="49" fontId="26" fillId="0" borderId="0" xfId="0" applyNumberFormat="1" applyFont="1" applyFill="1" applyBorder="1" applyAlignment="1">
      <alignment horizontal="center" vertical="center" wrapText="1"/>
    </xf>
    <xf numFmtId="0" fontId="19" fillId="5" borderId="5" xfId="0" applyFont="1" applyFill="1" applyBorder="1" applyAlignment="1">
      <alignment horizontal="center" vertical="center" wrapText="1"/>
    </xf>
    <xf numFmtId="49" fontId="10" fillId="4" borderId="1" xfId="0" applyNumberFormat="1" applyFont="1" applyFill="1" applyBorder="1" applyAlignment="1">
      <alignment vertical="center"/>
    </xf>
    <xf numFmtId="0" fontId="10" fillId="4" borderId="29" xfId="0" applyFont="1" applyFill="1" applyBorder="1" applyAlignment="1">
      <alignment vertical="center"/>
    </xf>
    <xf numFmtId="0" fontId="11" fillId="4" borderId="2" xfId="0" applyFont="1" applyFill="1" applyBorder="1" applyAlignment="1">
      <alignment vertical="center"/>
    </xf>
    <xf numFmtId="49" fontId="13" fillId="4" borderId="3" xfId="0" applyNumberFormat="1" applyFont="1" applyFill="1" applyBorder="1" applyAlignment="1">
      <alignment vertical="center"/>
    </xf>
    <xf numFmtId="0" fontId="13" fillId="4" borderId="30" xfId="0" applyFont="1" applyFill="1" applyBorder="1" applyAlignment="1">
      <alignment vertical="center"/>
    </xf>
    <xf numFmtId="0" fontId="13" fillId="4" borderId="4" xfId="0" applyFont="1" applyFill="1" applyBorder="1" applyAlignment="1">
      <alignment vertical="center"/>
    </xf>
    <xf numFmtId="49" fontId="10" fillId="4" borderId="6" xfId="0" applyNumberFormat="1" applyFont="1" applyFill="1" applyBorder="1" applyAlignment="1">
      <alignment vertical="center"/>
    </xf>
    <xf numFmtId="0" fontId="10" fillId="4" borderId="28" xfId="0" applyFont="1" applyFill="1" applyBorder="1" applyAlignment="1">
      <alignment vertical="center"/>
    </xf>
    <xf numFmtId="0" fontId="11" fillId="4" borderId="8" xfId="0" applyFont="1" applyFill="1" applyBorder="1" applyAlignment="1">
      <alignment vertical="center"/>
    </xf>
    <xf numFmtId="49" fontId="18" fillId="6" borderId="5" xfId="0" applyNumberFormat="1" applyFont="1" applyFill="1" applyBorder="1" applyAlignment="1">
      <alignment horizontal="left" vertical="center" wrapText="1"/>
    </xf>
    <xf numFmtId="0" fontId="18" fillId="6" borderId="5" xfId="0" applyNumberFormat="1" applyFont="1" applyFill="1" applyBorder="1" applyAlignment="1">
      <alignment horizontal="center" vertical="center" wrapText="1"/>
    </xf>
    <xf numFmtId="0" fontId="19" fillId="6" borderId="5" xfId="0" applyFont="1" applyFill="1" applyBorder="1" applyAlignment="1">
      <alignment horizontal="center" vertical="center" wrapText="1"/>
    </xf>
    <xf numFmtId="0" fontId="27" fillId="6" borderId="11" xfId="2" applyFont="1" applyFill="1" applyBorder="1" applyAlignment="1">
      <alignment vertical="center" wrapText="1"/>
    </xf>
    <xf numFmtId="0" fontId="9" fillId="0" borderId="0" xfId="0" applyFont="1" applyFill="1" applyBorder="1" applyAlignment="1"/>
    <xf numFmtId="0" fontId="14" fillId="0" borderId="0" xfId="0" applyNumberFormat="1" applyFont="1" applyFill="1" applyAlignment="1">
      <alignment horizontal="center" vertical="center"/>
    </xf>
    <xf numFmtId="0" fontId="9" fillId="0" borderId="0" xfId="0" applyNumberFormat="1" applyFont="1" applyFill="1" applyAlignment="1"/>
    <xf numFmtId="0" fontId="28" fillId="7" borderId="10" xfId="2" applyFont="1" applyFill="1" applyBorder="1" applyAlignment="1">
      <alignment horizontal="left" vertical="center" wrapText="1" indent="4"/>
    </xf>
    <xf numFmtId="0" fontId="31" fillId="0" borderId="0" xfId="0" applyFont="1" applyAlignment="1"/>
    <xf numFmtId="0" fontId="31" fillId="0" borderId="0" xfId="0" applyNumberFormat="1" applyFont="1" applyAlignment="1"/>
    <xf numFmtId="49" fontId="32" fillId="4" borderId="3" xfId="0" applyNumberFormat="1" applyFont="1" applyFill="1" applyBorder="1" applyAlignment="1">
      <alignment vertical="center"/>
    </xf>
    <xf numFmtId="0" fontId="32" fillId="4" borderId="30" xfId="0" applyFont="1" applyFill="1" applyBorder="1" applyAlignment="1">
      <alignment vertical="center"/>
    </xf>
    <xf numFmtId="0" fontId="32" fillId="4" borderId="4" xfId="0" applyFont="1" applyFill="1" applyBorder="1" applyAlignment="1">
      <alignment vertical="center"/>
    </xf>
    <xf numFmtId="49" fontId="15" fillId="2" borderId="6" xfId="0" applyNumberFormat="1" applyFont="1" applyFill="1" applyBorder="1" applyAlignment="1">
      <alignment vertical="center" wrapText="1"/>
    </xf>
    <xf numFmtId="0" fontId="18" fillId="3" borderId="6" xfId="0" applyFont="1" applyFill="1" applyBorder="1" applyAlignment="1">
      <alignment horizontal="left" vertical="center" wrapText="1"/>
    </xf>
    <xf numFmtId="0" fontId="19" fillId="3" borderId="8" xfId="0" applyFont="1" applyFill="1" applyBorder="1" applyAlignment="1">
      <alignment horizontal="left" vertical="center" wrapText="1"/>
    </xf>
    <xf numFmtId="49" fontId="25" fillId="7" borderId="0" xfId="5" applyNumberFormat="1" applyFont="1" applyFill="1" applyBorder="1" applyAlignment="1">
      <alignment horizontal="right" vertical="center" wrapText="1"/>
    </xf>
    <xf numFmtId="1" fontId="25" fillId="7" borderId="31" xfId="5" applyNumberFormat="1" applyFont="1" applyFill="1" applyBorder="1" applyAlignment="1">
      <alignment horizontal="center" vertical="center" wrapText="1"/>
    </xf>
    <xf numFmtId="49" fontId="25" fillId="7" borderId="31" xfId="5" applyNumberFormat="1" applyFont="1" applyFill="1" applyBorder="1" applyAlignment="1">
      <alignment vertical="center" wrapText="1"/>
    </xf>
    <xf numFmtId="0" fontId="9" fillId="0" borderId="7" xfId="0" applyNumberFormat="1" applyFont="1" applyBorder="1" applyAlignment="1"/>
    <xf numFmtId="0" fontId="14" fillId="0" borderId="8" xfId="0" applyNumberFormat="1" applyFont="1" applyBorder="1" applyAlignment="1"/>
    <xf numFmtId="0" fontId="33" fillId="0" borderId="0" xfId="0" applyNumberFormat="1" applyFont="1" applyAlignment="1"/>
    <xf numFmtId="49" fontId="25" fillId="0" borderId="0" xfId="5" applyNumberFormat="1" applyFont="1" applyFill="1" applyBorder="1" applyAlignment="1">
      <alignment horizontal="right" vertical="center" wrapText="1"/>
    </xf>
    <xf numFmtId="1" fontId="25" fillId="0" borderId="0" xfId="5" applyNumberFormat="1" applyFont="1" applyFill="1" applyBorder="1" applyAlignment="1">
      <alignment horizontal="center" vertical="center" wrapText="1"/>
    </xf>
    <xf numFmtId="0" fontId="9" fillId="0" borderId="0" xfId="0" applyNumberFormat="1" applyFont="1" applyBorder="1" applyAlignment="1"/>
    <xf numFmtId="0" fontId="14" fillId="0" borderId="0" xfId="0" applyNumberFormat="1" applyFont="1" applyBorder="1" applyAlignment="1"/>
    <xf numFmtId="49" fontId="10" fillId="0" borderId="6" xfId="5" applyNumberFormat="1" applyFont="1" applyFill="1" applyBorder="1" applyAlignment="1">
      <alignment horizontal="left" vertical="center" wrapText="1"/>
    </xf>
    <xf numFmtId="0" fontId="34" fillId="0" borderId="0" xfId="0" applyNumberFormat="1" applyFont="1" applyFill="1" applyAlignment="1"/>
    <xf numFmtId="0" fontId="14" fillId="0" borderId="27" xfId="0" applyNumberFormat="1" applyFont="1" applyBorder="1" applyAlignment="1"/>
    <xf numFmtId="0" fontId="38" fillId="0" borderId="0" xfId="0" applyFont="1" applyFill="1" applyBorder="1" applyAlignment="1">
      <alignment horizontal="left"/>
    </xf>
    <xf numFmtId="0" fontId="39" fillId="0" borderId="0" xfId="0" applyFont="1" applyFill="1" applyBorder="1" applyAlignment="1">
      <alignment horizontal="center"/>
    </xf>
    <xf numFmtId="0" fontId="39" fillId="0" borderId="0" xfId="0" applyFont="1" applyFill="1" applyBorder="1" applyAlignment="1"/>
    <xf numFmtId="0" fontId="39" fillId="0" borderId="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applyBorder="1" applyAlignment="1">
      <alignment horizontal="left"/>
    </xf>
    <xf numFmtId="0" fontId="41" fillId="0" borderId="0" xfId="0" applyFont="1" applyFill="1" applyBorder="1" applyAlignment="1"/>
    <xf numFmtId="0" fontId="41" fillId="0" borderId="0" xfId="0" applyFont="1" applyFill="1" applyBorder="1" applyAlignment="1">
      <alignment horizontal="left"/>
    </xf>
    <xf numFmtId="1" fontId="40" fillId="0" borderId="0" xfId="0" applyNumberFormat="1" applyFont="1" applyFill="1" applyBorder="1" applyAlignment="1">
      <alignment horizontal="center"/>
    </xf>
    <xf numFmtId="49" fontId="41" fillId="0" borderId="0" xfId="0" applyNumberFormat="1" applyFont="1" applyFill="1" applyBorder="1" applyAlignment="1">
      <alignment horizontal="left"/>
    </xf>
    <xf numFmtId="0" fontId="42" fillId="0" borderId="0" xfId="0" applyFont="1" applyFill="1" applyBorder="1" applyAlignment="1">
      <alignment horizontal="center"/>
    </xf>
    <xf numFmtId="0" fontId="42" fillId="0" borderId="0" xfId="0" applyFont="1" applyFill="1" applyBorder="1" applyAlignment="1"/>
    <xf numFmtId="0" fontId="40" fillId="0" borderId="34" xfId="0" applyFont="1" applyFill="1" applyBorder="1" applyAlignment="1">
      <alignment horizontal="center"/>
    </xf>
    <xf numFmtId="49" fontId="40" fillId="0" borderId="34" xfId="0" applyNumberFormat="1" applyFont="1" applyFill="1" applyBorder="1" applyAlignment="1">
      <alignment horizontal="left"/>
    </xf>
    <xf numFmtId="0" fontId="40" fillId="0" borderId="34" xfId="0" applyFont="1" applyFill="1" applyBorder="1" applyAlignment="1"/>
    <xf numFmtId="0" fontId="43" fillId="0" borderId="0" xfId="0" applyFont="1" applyFill="1" applyBorder="1" applyAlignment="1">
      <alignment horizontal="center"/>
    </xf>
    <xf numFmtId="0" fontId="43" fillId="0" borderId="0" xfId="0" applyFont="1" applyFill="1" applyBorder="1" applyAlignment="1"/>
    <xf numFmtId="0" fontId="41" fillId="10" borderId="0" xfId="0" applyFont="1" applyFill="1" applyBorder="1" applyAlignment="1">
      <alignment horizontal="left"/>
    </xf>
    <xf numFmtId="0" fontId="41" fillId="10" borderId="0" xfId="0" applyFont="1" applyFill="1" applyBorder="1" applyAlignment="1"/>
    <xf numFmtId="0" fontId="41" fillId="0" borderId="0" xfId="0" applyFont="1" applyFill="1" applyBorder="1" applyAlignment="1">
      <alignment horizontal="center"/>
    </xf>
    <xf numFmtId="49" fontId="41" fillId="0" borderId="0" xfId="0" applyNumberFormat="1" applyFont="1" applyFill="1" applyBorder="1" applyAlignment="1"/>
    <xf numFmtId="49" fontId="41" fillId="10" borderId="0" xfId="0" applyNumberFormat="1" applyFont="1" applyFill="1" applyBorder="1" applyAlignment="1">
      <alignment horizontal="left"/>
    </xf>
    <xf numFmtId="0" fontId="41" fillId="10" borderId="35" xfId="0" applyFont="1" applyFill="1" applyBorder="1" applyAlignment="1"/>
    <xf numFmtId="165" fontId="40" fillId="0" borderId="0" xfId="0" applyNumberFormat="1" applyFont="1" applyFill="1" applyBorder="1" applyAlignment="1">
      <alignment horizontal="center"/>
    </xf>
    <xf numFmtId="49" fontId="25" fillId="8" borderId="11" xfId="5" applyNumberFormat="1" applyFont="1" applyFill="1" applyBorder="1" applyAlignment="1">
      <alignment horizontal="right" vertical="center" wrapText="1"/>
    </xf>
    <xf numFmtId="1" fontId="25" fillId="8" borderId="36" xfId="5" applyNumberFormat="1" applyFont="1" applyFill="1" applyBorder="1" applyAlignment="1">
      <alignment horizontal="center" vertical="center" wrapText="1"/>
    </xf>
    <xf numFmtId="49" fontId="25" fillId="8" borderId="37" xfId="5" applyNumberFormat="1" applyFont="1" applyFill="1" applyBorder="1" applyAlignment="1">
      <alignment vertical="center" wrapText="1"/>
    </xf>
    <xf numFmtId="0" fontId="32" fillId="10" borderId="32" xfId="0" applyFont="1" applyFill="1" applyBorder="1" applyAlignment="1">
      <alignment horizontal="left"/>
    </xf>
    <xf numFmtId="0" fontId="32" fillId="10" borderId="32" xfId="0" applyFont="1" applyFill="1" applyBorder="1"/>
    <xf numFmtId="0" fontId="17" fillId="0" borderId="0" xfId="0" applyFont="1" applyFill="1" applyAlignment="1"/>
    <xf numFmtId="0" fontId="31" fillId="0" borderId="0" xfId="0" applyFont="1" applyFill="1" applyAlignment="1"/>
    <xf numFmtId="0" fontId="18" fillId="0" borderId="0" xfId="0" applyFont="1" applyFill="1" applyBorder="1" applyAlignment="1">
      <alignment horizontal="center"/>
    </xf>
    <xf numFmtId="0" fontId="45" fillId="0" borderId="0" xfId="0" applyFont="1" applyFill="1" applyBorder="1" applyAlignment="1">
      <alignment horizontal="center"/>
    </xf>
    <xf numFmtId="49" fontId="7" fillId="4" borderId="5" xfId="0" applyNumberFormat="1" applyFont="1" applyFill="1" applyBorder="1" applyAlignment="1">
      <alignment horizontal="left" vertical="center" wrapText="1" indent="4"/>
    </xf>
    <xf numFmtId="49" fontId="10" fillId="4" borderId="29" xfId="0" applyNumberFormat="1" applyFont="1" applyFill="1" applyBorder="1" applyAlignment="1">
      <alignment horizontal="right" vertical="center"/>
    </xf>
    <xf numFmtId="49" fontId="15" fillId="2" borderId="19" xfId="0" applyNumberFormat="1" applyFont="1" applyFill="1" applyBorder="1" applyAlignment="1">
      <alignment vertical="center" wrapText="1"/>
    </xf>
    <xf numFmtId="49" fontId="15" fillId="2" borderId="19" xfId="0" applyNumberFormat="1" applyFont="1" applyFill="1" applyBorder="1" applyAlignment="1">
      <alignment horizontal="center" vertical="center" wrapText="1"/>
    </xf>
    <xf numFmtId="49" fontId="10" fillId="0" borderId="29" xfId="0" applyNumberFormat="1" applyFont="1" applyBorder="1" applyAlignment="1"/>
    <xf numFmtId="0" fontId="10" fillId="0" borderId="38" xfId="0" applyFont="1" applyBorder="1" applyAlignment="1"/>
    <xf numFmtId="0" fontId="11" fillId="0" borderId="39" xfId="0" applyFont="1" applyBorder="1" applyAlignment="1"/>
    <xf numFmtId="49" fontId="13" fillId="0" borderId="20" xfId="0" applyNumberFormat="1" applyFont="1" applyBorder="1" applyAlignment="1"/>
    <xf numFmtId="0" fontId="13" fillId="0" borderId="40" xfId="0" applyFont="1" applyBorder="1" applyAlignment="1"/>
    <xf numFmtId="0" fontId="13" fillId="0" borderId="41" xfId="0" applyFont="1" applyBorder="1" applyAlignment="1"/>
    <xf numFmtId="0" fontId="46" fillId="0" borderId="22" xfId="0" applyNumberFormat="1" applyFont="1" applyBorder="1" applyAlignment="1">
      <alignment horizontal="right"/>
    </xf>
    <xf numFmtId="0" fontId="46" fillId="0" borderId="22" xfId="0" applyNumberFormat="1" applyFont="1" applyBorder="1" applyAlignment="1">
      <alignment horizontal="left"/>
    </xf>
    <xf numFmtId="0" fontId="14" fillId="0" borderId="22" xfId="0" applyNumberFormat="1" applyFont="1" applyBorder="1" applyAlignment="1"/>
    <xf numFmtId="164" fontId="44" fillId="10" borderId="43" xfId="0" applyNumberFormat="1" applyFont="1" applyFill="1" applyBorder="1" applyAlignment="1">
      <alignment horizontal="left"/>
    </xf>
    <xf numFmtId="1" fontId="40" fillId="10" borderId="43" xfId="0" applyNumberFormat="1" applyFont="1" applyFill="1" applyBorder="1" applyAlignment="1">
      <alignment horizontal="center"/>
    </xf>
    <xf numFmtId="9" fontId="40" fillId="10" borderId="43" xfId="7" applyNumberFormat="1" applyFont="1" applyFill="1" applyBorder="1" applyAlignment="1">
      <alignment horizontal="center"/>
    </xf>
    <xf numFmtId="0" fontId="40" fillId="10" borderId="43" xfId="0" applyNumberFormat="1" applyFont="1" applyFill="1" applyBorder="1" applyAlignment="1">
      <alignment horizontal="center"/>
    </xf>
    <xf numFmtId="1" fontId="13" fillId="10" borderId="43" xfId="0" applyNumberFormat="1" applyFont="1" applyFill="1" applyBorder="1" applyAlignment="1">
      <alignment horizontal="center"/>
    </xf>
    <xf numFmtId="9" fontId="40" fillId="10" borderId="43" xfId="7" applyFont="1" applyFill="1" applyBorder="1" applyAlignment="1">
      <alignment horizontal="center"/>
    </xf>
    <xf numFmtId="9" fontId="13" fillId="10" borderId="20" xfId="7" applyFont="1" applyFill="1" applyBorder="1" applyAlignment="1">
      <alignment horizontal="center"/>
    </xf>
    <xf numFmtId="0" fontId="32" fillId="0" borderId="0" xfId="0" applyFont="1" applyFill="1" applyBorder="1"/>
    <xf numFmtId="0" fontId="40" fillId="0" borderId="0" xfId="0" applyFont="1" applyFill="1" applyBorder="1" applyAlignment="1"/>
    <xf numFmtId="0" fontId="47" fillId="0" borderId="0" xfId="0" applyFont="1" applyAlignment="1">
      <alignment horizontal="right"/>
    </xf>
    <xf numFmtId="0" fontId="47" fillId="0" borderId="0" xfId="0" applyFont="1" applyAlignment="1">
      <alignment horizontal="center"/>
    </xf>
    <xf numFmtId="0" fontId="25" fillId="8" borderId="18" xfId="5" applyNumberFormat="1" applyFont="1" applyFill="1" applyBorder="1" applyAlignment="1">
      <alignment horizontal="center" vertical="center" wrapText="1"/>
    </xf>
    <xf numFmtId="0" fontId="25" fillId="0" borderId="0" xfId="5" applyNumberFormat="1" applyFont="1" applyFill="1" applyBorder="1" applyAlignment="1">
      <alignment horizontal="center" vertical="center" wrapText="1"/>
    </xf>
    <xf numFmtId="49" fontId="25" fillId="0" borderId="27" xfId="5" applyNumberFormat="1" applyFont="1" applyFill="1" applyBorder="1" applyAlignment="1">
      <alignment vertical="center" wrapText="1"/>
    </xf>
    <xf numFmtId="0" fontId="9" fillId="0" borderId="0" xfId="0" applyNumberFormat="1" applyFont="1" applyFill="1" applyBorder="1" applyAlignment="1"/>
    <xf numFmtId="0" fontId="46" fillId="0" borderId="0" xfId="0" applyFont="1" applyBorder="1" applyAlignment="1"/>
    <xf numFmtId="0" fontId="48" fillId="0" borderId="0" xfId="0" applyFont="1" applyAlignment="1"/>
    <xf numFmtId="0" fontId="0" fillId="0" borderId="0" xfId="0" applyFont="1" applyAlignment="1">
      <alignment horizontal="center"/>
    </xf>
    <xf numFmtId="14" fontId="0" fillId="0" borderId="0" xfId="0" applyNumberFormat="1" applyFont="1" applyAlignment="1">
      <alignment horizontal="center"/>
    </xf>
    <xf numFmtId="0" fontId="7" fillId="0" borderId="0" xfId="0" applyFont="1" applyAlignment="1"/>
    <xf numFmtId="0" fontId="8" fillId="0" borderId="0" xfId="0" applyFont="1" applyAlignment="1">
      <alignment horizontal="center"/>
    </xf>
    <xf numFmtId="0" fontId="8" fillId="0" borderId="0" xfId="0" applyFont="1" applyAlignment="1"/>
    <xf numFmtId="0" fontId="19" fillId="5" borderId="27" xfId="0" applyNumberFormat="1" applyFont="1" applyFill="1" applyBorder="1" applyAlignment="1">
      <alignment horizontal="center"/>
    </xf>
    <xf numFmtId="0" fontId="0" fillId="0" borderId="0" xfId="0" applyFont="1" applyAlignment="1">
      <alignment horizontal="center"/>
    </xf>
    <xf numFmtId="14" fontId="46" fillId="0" borderId="32" xfId="0" applyNumberFormat="1" applyFont="1" applyBorder="1" applyAlignment="1">
      <alignment horizontal="center"/>
    </xf>
    <xf numFmtId="14" fontId="46" fillId="0" borderId="0" xfId="0" applyNumberFormat="1" applyFont="1" applyBorder="1" applyAlignment="1">
      <alignment horizontal="center"/>
    </xf>
    <xf numFmtId="0" fontId="48" fillId="0" borderId="0" xfId="0" applyFont="1" applyAlignment="1">
      <alignment horizontal="right"/>
    </xf>
    <xf numFmtId="0" fontId="46" fillId="0" borderId="32" xfId="0" applyNumberFormat="1" applyFont="1" applyBorder="1" applyAlignment="1">
      <alignment horizontal="center"/>
    </xf>
    <xf numFmtId="0" fontId="46" fillId="0" borderId="33" xfId="0" applyFont="1" applyBorder="1" applyAlignment="1">
      <alignment horizontal="center"/>
    </xf>
    <xf numFmtId="166" fontId="49" fillId="0" borderId="32" xfId="1" applyNumberFormat="1" applyFont="1" applyBorder="1" applyAlignment="1">
      <alignment horizontal="center"/>
    </xf>
    <xf numFmtId="0" fontId="48" fillId="0" borderId="0" xfId="0" applyFont="1" applyBorder="1" applyAlignment="1">
      <alignment horizontal="right"/>
    </xf>
    <xf numFmtId="0" fontId="46" fillId="0" borderId="44" xfId="0" applyFont="1" applyBorder="1" applyAlignment="1">
      <alignment horizontal="center"/>
    </xf>
    <xf numFmtId="49" fontId="13" fillId="11" borderId="6" xfId="0" applyNumberFormat="1" applyFont="1" applyFill="1" applyBorder="1" applyAlignment="1">
      <alignment horizontal="center" vertical="center"/>
    </xf>
    <xf numFmtId="49" fontId="13" fillId="11" borderId="7" xfId="0" applyNumberFormat="1" applyFont="1" applyFill="1" applyBorder="1" applyAlignment="1">
      <alignment horizontal="center" vertical="center"/>
    </xf>
    <xf numFmtId="49" fontId="13" fillId="11" borderId="8" xfId="0" applyNumberFormat="1" applyFont="1" applyFill="1" applyBorder="1" applyAlignment="1">
      <alignment horizontal="center" vertical="center"/>
    </xf>
    <xf numFmtId="0" fontId="14" fillId="9" borderId="12" xfId="0" applyNumberFormat="1" applyFont="1" applyFill="1" applyBorder="1" applyAlignment="1">
      <alignment horizontal="center" vertical="center" wrapText="1"/>
    </xf>
    <xf numFmtId="0" fontId="14" fillId="9" borderId="0" xfId="0" applyNumberFormat="1" applyFont="1" applyFill="1" applyBorder="1" applyAlignment="1">
      <alignment horizontal="center" vertical="center" wrapText="1"/>
    </xf>
    <xf numFmtId="0" fontId="14" fillId="9" borderId="23" xfId="0" applyNumberFormat="1" applyFont="1" applyFill="1" applyBorder="1" applyAlignment="1">
      <alignment horizontal="center" vertical="center" wrapText="1"/>
    </xf>
    <xf numFmtId="0" fontId="14" fillId="9" borderId="22" xfId="0" applyNumberFormat="1" applyFont="1" applyFill="1" applyBorder="1" applyAlignment="1">
      <alignment horizontal="center" vertical="center" wrapText="1"/>
    </xf>
    <xf numFmtId="0" fontId="12" fillId="9" borderId="12" xfId="0" applyNumberFormat="1" applyFont="1" applyFill="1" applyBorder="1" applyAlignment="1">
      <alignment horizontal="center" vertical="center"/>
    </xf>
    <xf numFmtId="0" fontId="12" fillId="9" borderId="0" xfId="0" applyNumberFormat="1" applyFont="1" applyFill="1" applyBorder="1" applyAlignment="1">
      <alignment horizontal="center" vertical="center"/>
    </xf>
    <xf numFmtId="0" fontId="14" fillId="9" borderId="13" xfId="0" applyNumberFormat="1" applyFont="1" applyFill="1" applyBorder="1" applyAlignment="1">
      <alignment horizontal="center" vertical="center" wrapText="1"/>
    </xf>
    <xf numFmtId="0" fontId="14" fillId="9" borderId="20" xfId="0" applyNumberFormat="1" applyFont="1" applyFill="1" applyBorder="1" applyAlignment="1">
      <alignment horizontal="center" vertical="center" wrapText="1"/>
    </xf>
    <xf numFmtId="0" fontId="14" fillId="9" borderId="21" xfId="0" applyNumberFormat="1" applyFont="1" applyFill="1" applyBorder="1" applyAlignment="1">
      <alignment horizontal="center" vertical="center" wrapText="1"/>
    </xf>
    <xf numFmtId="0" fontId="12" fillId="9" borderId="13" xfId="0" applyNumberFormat="1" applyFont="1" applyFill="1" applyBorder="1" applyAlignment="1">
      <alignment horizontal="center" vertical="center"/>
    </xf>
    <xf numFmtId="49" fontId="13" fillId="4" borderId="6" xfId="0" applyNumberFormat="1" applyFont="1" applyFill="1" applyBorder="1" applyAlignment="1">
      <alignment horizontal="left" vertical="center"/>
    </xf>
    <xf numFmtId="0" fontId="13" fillId="4" borderId="7" xfId="0" applyFont="1" applyFill="1" applyBorder="1" applyAlignment="1">
      <alignment horizontal="left" vertical="center"/>
    </xf>
    <xf numFmtId="0" fontId="13" fillId="4" borderId="8" xfId="0" applyFont="1" applyFill="1" applyBorder="1" applyAlignment="1">
      <alignment horizontal="left" vertical="center"/>
    </xf>
    <xf numFmtId="49" fontId="13" fillId="0" borderId="6" xfId="0" applyNumberFormat="1" applyFont="1" applyBorder="1" applyAlignment="1">
      <alignment horizontal="left"/>
    </xf>
    <xf numFmtId="0" fontId="13" fillId="0" borderId="7" xfId="0" applyFont="1" applyBorder="1" applyAlignment="1">
      <alignment horizontal="left"/>
    </xf>
    <xf numFmtId="0" fontId="13" fillId="0" borderId="8" xfId="0" applyFont="1" applyBorder="1" applyAlignment="1">
      <alignment horizontal="left"/>
    </xf>
    <xf numFmtId="0" fontId="42" fillId="0" borderId="0" xfId="0" applyFont="1" applyFill="1" applyBorder="1" applyAlignment="1">
      <alignment horizontal="left"/>
    </xf>
    <xf numFmtId="164" fontId="38" fillId="10" borderId="11" xfId="0" applyNumberFormat="1" applyFont="1" applyFill="1" applyBorder="1" applyAlignment="1">
      <alignment horizontal="center"/>
    </xf>
    <xf numFmtId="164" fontId="38" fillId="10" borderId="42" xfId="0" applyNumberFormat="1" applyFont="1" applyFill="1" applyBorder="1" applyAlignment="1">
      <alignment horizontal="center"/>
    </xf>
    <xf numFmtId="164" fontId="38" fillId="10" borderId="37" xfId="0" applyNumberFormat="1" applyFont="1" applyFill="1" applyBorder="1" applyAlignment="1">
      <alignment horizontal="center"/>
    </xf>
    <xf numFmtId="0" fontId="37" fillId="0" borderId="0" xfId="0" applyFont="1" applyFill="1" applyBorder="1" applyAlignment="1">
      <alignment horizontal="center" vertical="center" wrapText="1"/>
    </xf>
  </cellXfs>
  <cellStyles count="8">
    <cellStyle name="Hyperlink" xfId="1" builtinId="8"/>
    <cellStyle name="Hyperlink 2" xfId="3"/>
    <cellStyle name="Hyperlink 3" xfId="6"/>
    <cellStyle name="Normal" xfId="0" builtinId="0"/>
    <cellStyle name="Normal 2" xfId="2"/>
    <cellStyle name="Normal 2 2" xfId="4"/>
    <cellStyle name="Normal 3" xfId="5"/>
    <cellStyle name="Percent" xfId="7" builtin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666699"/>
      <rgbColor rgb="FFDCDCE8"/>
      <rgbColor rgb="FF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DCE8"/>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28575</xdr:rowOff>
        </xdr:from>
        <xdr:to>
          <xdr:col>12</xdr:col>
          <xdr:colOff>495300</xdr:colOff>
          <xdr:row>23</xdr:row>
          <xdr:rowOff>76200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469840</xdr:colOff>
      <xdr:row>0</xdr:row>
      <xdr:rowOff>0</xdr:rowOff>
    </xdr:from>
    <xdr:to>
      <xdr:col>12</xdr:col>
      <xdr:colOff>1010620</xdr:colOff>
      <xdr:row>6</xdr:row>
      <xdr:rowOff>47625</xdr:rowOff>
    </xdr:to>
    <xdr:pic>
      <xdr:nvPicPr>
        <xdr:cNvPr id="2" name="Picture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699065" y="0"/>
          <a:ext cx="2226705" cy="1190625"/>
        </a:xfrm>
        <a:prstGeom prst="rect">
          <a:avLst/>
        </a:prstGeom>
        <a:noFill/>
      </xdr:spPr>
    </xdr:pic>
    <xdr:clientData/>
  </xdr:twoCellAnchor>
  <xdr:oneCellAnchor>
    <xdr:from>
      <xdr:col>0</xdr:col>
      <xdr:colOff>0</xdr:colOff>
      <xdr:row>14</xdr:row>
      <xdr:rowOff>93842</xdr:rowOff>
    </xdr:from>
    <xdr:ext cx="8142485" cy="1684948"/>
    <xdr:sp macro="" textlink="">
      <xdr:nvSpPr>
        <xdr:cNvPr id="3" name="Rectangle 2">
          <a:extLst>
            <a:ext uri="{FF2B5EF4-FFF2-40B4-BE49-F238E27FC236}">
              <a16:creationId xmlns:a16="http://schemas.microsoft.com/office/drawing/2014/main" xmlns="" id="{00000000-0008-0000-0200-000003000000}"/>
            </a:ext>
          </a:extLst>
        </xdr:cNvPr>
        <xdr:cNvSpPr/>
      </xdr:nvSpPr>
      <xdr:spPr>
        <a:xfrm rot="19119821">
          <a:off x="0" y="2646542"/>
          <a:ext cx="8142485" cy="1684948"/>
        </a:xfrm>
        <a:prstGeom prst="rect">
          <a:avLst/>
        </a:prstGeom>
        <a:noFill/>
      </xdr:spPr>
      <xdr:txBody>
        <a:bodyPr wrap="none" lIns="91440" tIns="45720" rIns="91440" bIns="45720">
          <a:spAutoFit/>
        </a:bodyPr>
        <a:lstStyle/>
        <a:p>
          <a:pPr algn="ctr"/>
          <a:r>
            <a:rPr lang="en-U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FOR CHAMBER</a:t>
          </a:r>
          <a:r>
            <a:rPr lang="en-US" sz="54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OF</a:t>
          </a:r>
        </a:p>
        <a:p>
          <a:pPr algn="ctr"/>
          <a:r>
            <a:rPr lang="en-US" sz="54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COMMERCE USE ONLY</a:t>
          </a:r>
          <a:endParaRPr lang="en-U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hyperlink" Target="https://www.energystar.gov/buildings/facility-owners-and-managers/existing-buildings/use-portfolio-manager" TargetMode="External"/><Relationship Id="rId2" Type="http://schemas.openxmlformats.org/officeDocument/2006/relationships/hyperlink" Target="http://livingwage.mit.edu/states/42/locations" TargetMode="External"/><Relationship Id="rId1" Type="http://schemas.openxmlformats.org/officeDocument/2006/relationships/hyperlink" Target="http://www.greenseal.org/FindGreenSealProductsAndService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9"/>
  <sheetViews>
    <sheetView showGridLines="0" tabSelected="1" view="pageBreakPreview" topLeftCell="A13" zoomScale="115" zoomScaleNormal="100" zoomScaleSheetLayoutView="115" workbookViewId="0">
      <selection activeCell="B26" sqref="B26:M26"/>
    </sheetView>
  </sheetViews>
  <sheetFormatPr defaultRowHeight="15"/>
  <cols>
    <col min="1" max="1" width="16.28515625" customWidth="1"/>
  </cols>
  <sheetData>
    <row r="1" spans="12:13">
      <c r="L1" s="137" t="s">
        <v>204</v>
      </c>
      <c r="M1" s="138" t="s">
        <v>211</v>
      </c>
    </row>
    <row r="2" spans="12:13" ht="40.5" customHeight="1"/>
    <row r="3" spans="12:13" ht="40.5" customHeight="1"/>
    <row r="4" spans="12:13" ht="40.5" customHeight="1"/>
    <row r="5" spans="12:13" ht="40.5" customHeight="1"/>
    <row r="6" spans="12:13" ht="40.5" customHeight="1"/>
    <row r="24" spans="1:13" ht="40.5" customHeight="1" thickBot="1">
      <c r="A24" s="144" t="s">
        <v>209</v>
      </c>
      <c r="B24" s="152"/>
      <c r="C24" s="152"/>
      <c r="D24" s="143"/>
      <c r="F24" s="151"/>
      <c r="G24" s="151"/>
      <c r="H24" s="153"/>
      <c r="I24" s="153"/>
      <c r="J24" s="154" t="s">
        <v>210</v>
      </c>
      <c r="K24" s="154"/>
      <c r="L24" s="152"/>
      <c r="M24" s="152"/>
    </row>
    <row r="25" spans="1:13" ht="40.5" customHeight="1" thickBot="1">
      <c r="A25" s="144" t="s">
        <v>115</v>
      </c>
      <c r="B25" s="155"/>
      <c r="C25" s="155"/>
      <c r="D25" s="155"/>
      <c r="E25" s="155"/>
      <c r="F25" s="155"/>
      <c r="G25" s="155"/>
      <c r="H25" s="155"/>
      <c r="I25" s="155"/>
      <c r="J25" s="155"/>
      <c r="K25" s="155"/>
      <c r="L25" s="155"/>
      <c r="M25" s="155"/>
    </row>
    <row r="26" spans="1:13" ht="40.5" customHeight="1" thickBot="1">
      <c r="A26" s="144" t="s">
        <v>116</v>
      </c>
      <c r="B26" s="156"/>
      <c r="C26" s="156"/>
      <c r="D26" s="156"/>
      <c r="E26" s="156"/>
      <c r="F26" s="156"/>
      <c r="G26" s="156"/>
      <c r="H26" s="156"/>
      <c r="I26" s="156"/>
      <c r="J26" s="156"/>
      <c r="K26" s="156"/>
      <c r="L26" s="156"/>
      <c r="M26" s="156"/>
    </row>
    <row r="27" spans="1:13" ht="40.5" customHeight="1" thickBot="1">
      <c r="A27" s="144" t="s">
        <v>117</v>
      </c>
      <c r="B27" s="156"/>
      <c r="C27" s="156"/>
      <c r="D27" s="156"/>
      <c r="E27" s="156"/>
      <c r="F27" s="156"/>
      <c r="G27" s="156"/>
      <c r="H27" s="156"/>
      <c r="I27" s="156"/>
      <c r="J27" s="156"/>
      <c r="K27" s="156"/>
      <c r="L27" s="156"/>
      <c r="M27" s="156"/>
    </row>
    <row r="28" spans="1:13" ht="40.5" customHeight="1" thickBot="1">
      <c r="A28" s="144" t="s">
        <v>208</v>
      </c>
      <c r="B28" s="156"/>
      <c r="C28" s="156"/>
      <c r="D28" s="156"/>
      <c r="E28" s="156"/>
      <c r="F28" s="156"/>
      <c r="G28" s="156"/>
      <c r="H28" s="156"/>
      <c r="I28" s="156"/>
      <c r="J28" s="156"/>
      <c r="K28" s="156"/>
      <c r="L28" s="156"/>
      <c r="M28" s="156"/>
    </row>
    <row r="29" spans="1:13" ht="40.5" customHeight="1" thickBot="1">
      <c r="A29" s="144" t="s">
        <v>118</v>
      </c>
      <c r="B29" s="157"/>
      <c r="C29" s="157"/>
      <c r="D29" s="157"/>
      <c r="E29" s="157"/>
      <c r="F29" s="143"/>
      <c r="G29" s="143"/>
      <c r="H29" s="158" t="s">
        <v>119</v>
      </c>
      <c r="I29" s="158"/>
      <c r="J29" s="159"/>
      <c r="K29" s="159"/>
      <c r="L29" s="159"/>
      <c r="M29" s="159"/>
    </row>
  </sheetData>
  <mergeCells count="12">
    <mergeCell ref="B25:M25"/>
    <mergeCell ref="B26:M26"/>
    <mergeCell ref="B27:M27"/>
    <mergeCell ref="B28:M28"/>
    <mergeCell ref="B29:E29"/>
    <mergeCell ref="H29:I29"/>
    <mergeCell ref="J29:M29"/>
    <mergeCell ref="F24:G24"/>
    <mergeCell ref="L24:M24"/>
    <mergeCell ref="H24:I24"/>
    <mergeCell ref="J24:K24"/>
    <mergeCell ref="B24:C24"/>
  </mergeCells>
  <pageMargins left="0.7" right="0.7" top="0.75" bottom="0.75" header="0.3" footer="0.3"/>
  <pageSetup scale="72" orientation="portrait" r:id="rId1"/>
  <drawing r:id="rId2"/>
  <legacyDrawing r:id="rId3"/>
  <oleObjects>
    <mc:AlternateContent xmlns:mc="http://schemas.openxmlformats.org/markup-compatibility/2006">
      <mc:Choice Requires="x14">
        <oleObject progId="Document" shapeId="2055" r:id="rId4">
          <objectPr defaultSize="0" autoPict="0" r:id="rId5">
            <anchor moveWithCells="1">
              <from>
                <xdr:col>0</xdr:col>
                <xdr:colOff>38100</xdr:colOff>
                <xdr:row>1</xdr:row>
                <xdr:rowOff>28575</xdr:rowOff>
              </from>
              <to>
                <xdr:col>12</xdr:col>
                <xdr:colOff>495300</xdr:colOff>
                <xdr:row>23</xdr:row>
                <xdr:rowOff>76200</xdr:rowOff>
              </to>
            </anchor>
          </objectPr>
        </oleObject>
      </mc:Choice>
      <mc:Fallback>
        <oleObject progId="Document" shapeId="205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S461"/>
  <sheetViews>
    <sheetView showGridLines="0" view="pageBreakPreview" zoomScaleNormal="100" zoomScaleSheetLayoutView="100" workbookViewId="0">
      <selection activeCell="B100" sqref="B100"/>
    </sheetView>
  </sheetViews>
  <sheetFormatPr defaultColWidth="8.85546875" defaultRowHeight="15" customHeight="1"/>
  <cols>
    <col min="1" max="1" width="5.7109375" style="20" customWidth="1"/>
    <col min="2" max="2" width="84" style="31" customWidth="1"/>
    <col min="3" max="3" width="12.5703125" style="31" bestFit="1" customWidth="1"/>
    <col min="4" max="4" width="32.140625" style="81" customWidth="1"/>
    <col min="5" max="5" width="7.5703125" style="31" hidden="1" customWidth="1"/>
    <col min="6" max="6" width="2.140625" style="31" hidden="1" customWidth="1"/>
    <col min="7" max="7" width="7.5703125" style="31" hidden="1" customWidth="1"/>
    <col min="8" max="8" width="2.140625" style="31" hidden="1" customWidth="1"/>
    <col min="9" max="9" width="7.5703125" style="31" hidden="1" customWidth="1"/>
    <col min="10" max="10" width="4" style="31" hidden="1" customWidth="1"/>
    <col min="11" max="11" width="7.5703125" style="31" hidden="1" customWidth="1"/>
    <col min="12" max="12" width="2.140625" style="31" hidden="1" customWidth="1"/>
    <col min="13" max="13" width="21.42578125" style="31" hidden="1" customWidth="1"/>
    <col min="14" max="253" width="8.85546875" style="31" customWidth="1"/>
    <col min="254" max="16384" width="8.85546875" style="1"/>
  </cols>
  <sheetData>
    <row r="1" spans="1:13" ht="18" customHeight="1" thickBot="1">
      <c r="A1" s="57"/>
      <c r="B1" s="125" t="s">
        <v>203</v>
      </c>
      <c r="C1" s="126">
        <f>'Implementation Plan'!B3</f>
        <v>0</v>
      </c>
      <c r="D1" s="127"/>
    </row>
    <row r="2" spans="1:13" ht="15" customHeight="1" thickBot="1">
      <c r="A2" s="57"/>
      <c r="B2" s="77"/>
      <c r="C2" s="77"/>
      <c r="D2" s="78"/>
    </row>
    <row r="3" spans="1:13" ht="18">
      <c r="B3" s="119" t="s">
        <v>100</v>
      </c>
      <c r="C3" s="120">
        <f>SUM(C6:C19,C22:C23,C26:C32,C35:C38)</f>
        <v>54</v>
      </c>
      <c r="D3" s="121" t="s">
        <v>99</v>
      </c>
      <c r="E3" s="168" t="s">
        <v>93</v>
      </c>
      <c r="F3" s="172"/>
      <c r="G3" s="167" t="s">
        <v>93</v>
      </c>
      <c r="H3" s="168"/>
      <c r="I3" s="167" t="s">
        <v>93</v>
      </c>
      <c r="J3" s="168"/>
      <c r="K3" s="167" t="s">
        <v>93</v>
      </c>
      <c r="L3" s="168"/>
      <c r="M3" s="4" t="s">
        <v>93</v>
      </c>
    </row>
    <row r="4" spans="1:13" ht="15.75" thickBot="1">
      <c r="B4" s="122" t="s">
        <v>125</v>
      </c>
      <c r="C4" s="123"/>
      <c r="D4" s="124"/>
      <c r="E4" s="164" t="s">
        <v>94</v>
      </c>
      <c r="F4" s="169"/>
      <c r="G4" s="163" t="s">
        <v>95</v>
      </c>
      <c r="H4" s="164"/>
      <c r="I4" s="163" t="s">
        <v>96</v>
      </c>
      <c r="J4" s="164"/>
      <c r="K4" s="163" t="s">
        <v>97</v>
      </c>
      <c r="L4" s="164"/>
      <c r="M4" s="7" t="s">
        <v>98</v>
      </c>
    </row>
    <row r="5" spans="1:13" ht="15.75" thickBot="1">
      <c r="B5" s="117" t="s">
        <v>0</v>
      </c>
      <c r="C5" s="118" t="s">
        <v>1</v>
      </c>
      <c r="D5" s="10" t="s">
        <v>112</v>
      </c>
      <c r="E5" s="170"/>
      <c r="F5" s="171"/>
      <c r="G5" s="165"/>
      <c r="H5" s="166"/>
      <c r="I5" s="165"/>
      <c r="J5" s="166"/>
      <c r="K5" s="165"/>
      <c r="L5" s="166"/>
      <c r="M5" s="7"/>
    </row>
    <row r="6" spans="1:13" ht="15.75" customHeight="1" thickBot="1">
      <c r="A6" s="111">
        <v>1</v>
      </c>
      <c r="B6" s="11" t="s">
        <v>5</v>
      </c>
      <c r="C6" s="12">
        <v>1</v>
      </c>
      <c r="D6" s="13" t="s">
        <v>112</v>
      </c>
      <c r="E6" s="14" t="str">
        <f t="shared" ref="E6:E64" si="0">IF(D6="Yes","TRUE","FALSE")</f>
        <v>FALSE</v>
      </c>
      <c r="F6" s="14">
        <f t="shared" ref="F6:F64" si="1">IF(E6="TRUE",C6,0)</f>
        <v>0</v>
      </c>
      <c r="G6" s="14" t="str">
        <f t="shared" ref="G6:G64" si="2">IF(D6="No","TRUE","FALSE")</f>
        <v>FALSE</v>
      </c>
      <c r="H6" s="14">
        <f t="shared" ref="H6:H64" si="3">IF(G6="TRUE",C6,0)</f>
        <v>0</v>
      </c>
      <c r="I6" s="14" t="str">
        <f t="shared" ref="I6:I64" si="4">IF(D6="N/A","TRUE","FALSE")</f>
        <v>FALSE</v>
      </c>
      <c r="J6" s="14">
        <f t="shared" ref="J6:J64" si="5">IF(I6="TRUE",C6,0)</f>
        <v>0</v>
      </c>
      <c r="K6" s="14" t="str">
        <f t="shared" ref="K6:K64" si="6">IF(D6="Pledge","TRUE","FALSE")</f>
        <v>FALSE</v>
      </c>
      <c r="L6" s="14">
        <f t="shared" ref="L6:L64" si="7">IF(K6="TRUE",C6,0)</f>
        <v>0</v>
      </c>
      <c r="M6" s="7" t="s">
        <v>122</v>
      </c>
    </row>
    <row r="7" spans="1:13" ht="15.75" customHeight="1" thickBot="1">
      <c r="A7" s="20">
        <v>2</v>
      </c>
      <c r="B7" s="15" t="s">
        <v>6</v>
      </c>
      <c r="C7" s="12">
        <v>1</v>
      </c>
      <c r="D7" s="13" t="s">
        <v>112</v>
      </c>
      <c r="E7" s="14" t="str">
        <f t="shared" si="0"/>
        <v>FALSE</v>
      </c>
      <c r="F7" s="14">
        <f t="shared" si="1"/>
        <v>0</v>
      </c>
      <c r="G7" s="14" t="str">
        <f t="shared" si="2"/>
        <v>FALSE</v>
      </c>
      <c r="H7" s="14">
        <f t="shared" si="3"/>
        <v>0</v>
      </c>
      <c r="I7" s="14" t="str">
        <f t="shared" si="4"/>
        <v>FALSE</v>
      </c>
      <c r="J7" s="14">
        <f t="shared" si="5"/>
        <v>0</v>
      </c>
      <c r="K7" s="14" t="str">
        <f t="shared" si="6"/>
        <v>FALSE</v>
      </c>
      <c r="L7" s="14">
        <f t="shared" si="7"/>
        <v>0</v>
      </c>
      <c r="M7" s="7" t="s">
        <v>2</v>
      </c>
    </row>
    <row r="8" spans="1:13" ht="30.75" customHeight="1" thickBot="1">
      <c r="A8" s="20">
        <v>3</v>
      </c>
      <c r="B8" s="16" t="s">
        <v>140</v>
      </c>
      <c r="C8" s="17">
        <v>1</v>
      </c>
      <c r="D8" s="13" t="s">
        <v>112</v>
      </c>
      <c r="E8" s="14" t="str">
        <f t="shared" si="0"/>
        <v>FALSE</v>
      </c>
      <c r="F8" s="14">
        <f t="shared" si="1"/>
        <v>0</v>
      </c>
      <c r="G8" s="14" t="str">
        <f t="shared" si="2"/>
        <v>FALSE</v>
      </c>
      <c r="H8" s="14">
        <f t="shared" si="3"/>
        <v>0</v>
      </c>
      <c r="I8" s="14" t="str">
        <f t="shared" si="4"/>
        <v>FALSE</v>
      </c>
      <c r="J8" s="14">
        <f t="shared" si="5"/>
        <v>0</v>
      </c>
      <c r="K8" s="14" t="str">
        <f t="shared" si="6"/>
        <v>FALSE</v>
      </c>
      <c r="L8" s="14">
        <f t="shared" si="7"/>
        <v>0</v>
      </c>
      <c r="M8" s="7" t="s">
        <v>3</v>
      </c>
    </row>
    <row r="9" spans="1:13" ht="26.25" thickBot="1">
      <c r="A9" s="20">
        <v>4</v>
      </c>
      <c r="B9" s="18" t="s">
        <v>113</v>
      </c>
      <c r="C9" s="19">
        <v>2</v>
      </c>
      <c r="D9" s="150" t="s">
        <v>112</v>
      </c>
      <c r="E9" s="14" t="str">
        <f>IF(D9="Yes","TRUE","FALSE")</f>
        <v>FALSE</v>
      </c>
      <c r="F9" s="14">
        <f>IF(E9="TRUE",C9,0)</f>
        <v>0</v>
      </c>
      <c r="G9" s="14" t="str">
        <f>IF(D9="No","TRUE","FALSE")</f>
        <v>FALSE</v>
      </c>
      <c r="H9" s="14">
        <f>IF(G9="TRUE",C9,0)</f>
        <v>0</v>
      </c>
      <c r="I9" s="14" t="str">
        <f>IF(D9="N/A","TRUE","FALSE")</f>
        <v>FALSE</v>
      </c>
      <c r="J9" s="14">
        <f>IF(I9="TRUE",C9,0)</f>
        <v>0</v>
      </c>
      <c r="K9" s="14" t="str">
        <f>IF(D9="Pledge","TRUE","FALSE")</f>
        <v>FALSE</v>
      </c>
      <c r="L9" s="14">
        <f>IF(K9="TRUE",C9,0)</f>
        <v>0</v>
      </c>
      <c r="M9" s="7" t="s">
        <v>4</v>
      </c>
    </row>
    <row r="10" spans="1:13" ht="30.75" thickBot="1">
      <c r="A10" s="20">
        <v>4.0999999999999996</v>
      </c>
      <c r="B10" s="21" t="s">
        <v>141</v>
      </c>
      <c r="C10" s="22">
        <v>1</v>
      </c>
      <c r="D10" s="23" t="s">
        <v>112</v>
      </c>
      <c r="E10" s="14" t="str">
        <f t="shared" si="0"/>
        <v>FALSE</v>
      </c>
      <c r="F10" s="14">
        <f t="shared" si="1"/>
        <v>0</v>
      </c>
      <c r="G10" s="14" t="str">
        <f t="shared" si="2"/>
        <v>FALSE</v>
      </c>
      <c r="H10" s="14">
        <f t="shared" si="3"/>
        <v>0</v>
      </c>
      <c r="I10" s="14" t="str">
        <f t="shared" si="4"/>
        <v>FALSE</v>
      </c>
      <c r="J10" s="14">
        <f t="shared" si="5"/>
        <v>0</v>
      </c>
      <c r="K10" s="14" t="str">
        <f t="shared" si="6"/>
        <v>FALSE</v>
      </c>
      <c r="L10" s="14">
        <f t="shared" si="7"/>
        <v>0</v>
      </c>
      <c r="M10" s="1"/>
    </row>
    <row r="11" spans="1:13" ht="15.75" customHeight="1" thickBot="1">
      <c r="A11" s="20">
        <v>5</v>
      </c>
      <c r="B11" s="24" t="s">
        <v>92</v>
      </c>
      <c r="C11" s="12">
        <v>3</v>
      </c>
      <c r="D11" s="13" t="s">
        <v>112</v>
      </c>
      <c r="E11" s="14" t="str">
        <f t="shared" si="0"/>
        <v>FALSE</v>
      </c>
      <c r="F11" s="14">
        <f t="shared" si="1"/>
        <v>0</v>
      </c>
      <c r="G11" s="14" t="str">
        <f t="shared" si="2"/>
        <v>FALSE</v>
      </c>
      <c r="H11" s="14">
        <f t="shared" si="3"/>
        <v>0</v>
      </c>
      <c r="I11" s="14" t="str">
        <f t="shared" si="4"/>
        <v>FALSE</v>
      </c>
      <c r="J11" s="14">
        <f t="shared" si="5"/>
        <v>0</v>
      </c>
      <c r="K11" s="14" t="str">
        <f t="shared" si="6"/>
        <v>FALSE</v>
      </c>
      <c r="L11" s="14">
        <f t="shared" si="7"/>
        <v>0</v>
      </c>
      <c r="M11" s="1"/>
    </row>
    <row r="12" spans="1:13" ht="30.75" thickBot="1">
      <c r="A12" s="20">
        <v>5.0999999999999996</v>
      </c>
      <c r="B12" s="25" t="s">
        <v>142</v>
      </c>
      <c r="C12" s="26">
        <v>1</v>
      </c>
      <c r="D12" s="27" t="s">
        <v>112</v>
      </c>
      <c r="E12" s="14" t="str">
        <f t="shared" si="0"/>
        <v>FALSE</v>
      </c>
      <c r="F12" s="14">
        <f t="shared" si="1"/>
        <v>0</v>
      </c>
      <c r="G12" s="14" t="str">
        <f t="shared" si="2"/>
        <v>FALSE</v>
      </c>
      <c r="H12" s="14">
        <f t="shared" si="3"/>
        <v>0</v>
      </c>
      <c r="I12" s="14" t="str">
        <f t="shared" si="4"/>
        <v>FALSE</v>
      </c>
      <c r="J12" s="14">
        <f t="shared" si="5"/>
        <v>0</v>
      </c>
      <c r="K12" s="14" t="str">
        <f t="shared" si="6"/>
        <v>FALSE</v>
      </c>
      <c r="L12" s="14">
        <f t="shared" si="7"/>
        <v>0</v>
      </c>
      <c r="M12" s="1"/>
    </row>
    <row r="13" spans="1:13" ht="15.75" customHeight="1" thickBot="1">
      <c r="A13" s="20">
        <v>6</v>
      </c>
      <c r="B13" s="11" t="s">
        <v>7</v>
      </c>
      <c r="C13" s="12">
        <v>3</v>
      </c>
      <c r="D13" s="13" t="s">
        <v>112</v>
      </c>
      <c r="E13" s="14" t="str">
        <f t="shared" si="0"/>
        <v>FALSE</v>
      </c>
      <c r="F13" s="14">
        <f t="shared" si="1"/>
        <v>0</v>
      </c>
      <c r="G13" s="14" t="str">
        <f t="shared" si="2"/>
        <v>FALSE</v>
      </c>
      <c r="H13" s="14">
        <f t="shared" si="3"/>
        <v>0</v>
      </c>
      <c r="I13" s="14" t="str">
        <f t="shared" si="4"/>
        <v>FALSE</v>
      </c>
      <c r="J13" s="14">
        <f t="shared" si="5"/>
        <v>0</v>
      </c>
      <c r="K13" s="14" t="str">
        <f t="shared" si="6"/>
        <v>FALSE</v>
      </c>
      <c r="L13" s="14">
        <f t="shared" si="7"/>
        <v>0</v>
      </c>
      <c r="M13" s="1"/>
    </row>
    <row r="14" spans="1:13" ht="30.75" thickBot="1">
      <c r="A14" s="20">
        <v>6.1</v>
      </c>
      <c r="B14" s="28" t="s">
        <v>202</v>
      </c>
      <c r="C14" s="26">
        <v>1</v>
      </c>
      <c r="D14" s="27" t="s">
        <v>112</v>
      </c>
      <c r="E14" s="14" t="str">
        <f t="shared" si="0"/>
        <v>FALSE</v>
      </c>
      <c r="F14" s="14">
        <f t="shared" si="1"/>
        <v>0</v>
      </c>
      <c r="G14" s="14" t="str">
        <f t="shared" si="2"/>
        <v>FALSE</v>
      </c>
      <c r="H14" s="14">
        <f t="shared" si="3"/>
        <v>0</v>
      </c>
      <c r="I14" s="14" t="str">
        <f t="shared" si="4"/>
        <v>FALSE</v>
      </c>
      <c r="J14" s="14">
        <f t="shared" si="5"/>
        <v>0</v>
      </c>
      <c r="K14" s="14" t="str">
        <f t="shared" si="6"/>
        <v>FALSE</v>
      </c>
      <c r="L14" s="14">
        <f t="shared" si="7"/>
        <v>0</v>
      </c>
      <c r="M14" s="1"/>
    </row>
    <row r="15" spans="1:13" ht="15.75" thickBot="1">
      <c r="A15" s="20">
        <v>7</v>
      </c>
      <c r="B15" s="11" t="s">
        <v>8</v>
      </c>
      <c r="C15" s="12">
        <v>3</v>
      </c>
      <c r="D15" s="13" t="s">
        <v>112</v>
      </c>
      <c r="E15" s="14" t="str">
        <f t="shared" si="0"/>
        <v>FALSE</v>
      </c>
      <c r="F15" s="14">
        <f t="shared" si="1"/>
        <v>0</v>
      </c>
      <c r="G15" s="14" t="str">
        <f t="shared" si="2"/>
        <v>FALSE</v>
      </c>
      <c r="H15" s="14">
        <f t="shared" si="3"/>
        <v>0</v>
      </c>
      <c r="I15" s="14" t="str">
        <f t="shared" si="4"/>
        <v>FALSE</v>
      </c>
      <c r="J15" s="14">
        <f t="shared" si="5"/>
        <v>0</v>
      </c>
      <c r="K15" s="14" t="str">
        <f t="shared" si="6"/>
        <v>FALSE</v>
      </c>
      <c r="L15" s="14">
        <f t="shared" si="7"/>
        <v>0</v>
      </c>
      <c r="M15" s="1"/>
    </row>
    <row r="16" spans="1:13" ht="30.75" thickBot="1">
      <c r="A16" s="20">
        <v>7.1</v>
      </c>
      <c r="B16" s="28" t="s">
        <v>201</v>
      </c>
      <c r="C16" s="26">
        <v>3</v>
      </c>
      <c r="D16" s="29" t="s">
        <v>112</v>
      </c>
      <c r="E16" s="14" t="str">
        <f t="shared" si="0"/>
        <v>FALSE</v>
      </c>
      <c r="F16" s="14">
        <f t="shared" si="1"/>
        <v>0</v>
      </c>
      <c r="G16" s="14" t="str">
        <f t="shared" si="2"/>
        <v>FALSE</v>
      </c>
      <c r="H16" s="14">
        <f t="shared" si="3"/>
        <v>0</v>
      </c>
      <c r="I16" s="14" t="str">
        <f t="shared" si="4"/>
        <v>FALSE</v>
      </c>
      <c r="J16" s="14">
        <f t="shared" si="5"/>
        <v>0</v>
      </c>
      <c r="K16" s="14" t="str">
        <f t="shared" si="6"/>
        <v>FALSE</v>
      </c>
      <c r="L16" s="14">
        <f t="shared" si="7"/>
        <v>0</v>
      </c>
      <c r="M16" s="1"/>
    </row>
    <row r="17" spans="1:13" ht="30.75" thickBot="1">
      <c r="A17" s="20">
        <v>7.2</v>
      </c>
      <c r="B17" s="28" t="s">
        <v>200</v>
      </c>
      <c r="C17" s="26">
        <v>2</v>
      </c>
      <c r="D17" s="27" t="s">
        <v>112</v>
      </c>
      <c r="E17" s="14" t="str">
        <f t="shared" si="0"/>
        <v>FALSE</v>
      </c>
      <c r="F17" s="14">
        <f t="shared" si="1"/>
        <v>0</v>
      </c>
      <c r="G17" s="14" t="str">
        <f t="shared" si="2"/>
        <v>FALSE</v>
      </c>
      <c r="H17" s="14">
        <f t="shared" si="3"/>
        <v>0</v>
      </c>
      <c r="I17" s="14" t="str">
        <f t="shared" si="4"/>
        <v>FALSE</v>
      </c>
      <c r="J17" s="14">
        <f t="shared" si="5"/>
        <v>0</v>
      </c>
      <c r="K17" s="14" t="str">
        <f t="shared" si="6"/>
        <v>FALSE</v>
      </c>
      <c r="L17" s="14">
        <f t="shared" si="7"/>
        <v>0</v>
      </c>
      <c r="M17" s="1"/>
    </row>
    <row r="18" spans="1:13" ht="30.75" thickBot="1">
      <c r="A18" s="20">
        <v>7.3</v>
      </c>
      <c r="B18" s="25" t="s">
        <v>143</v>
      </c>
      <c r="C18" s="26">
        <v>3</v>
      </c>
      <c r="D18" s="27" t="s">
        <v>112</v>
      </c>
      <c r="E18" s="14" t="str">
        <f t="shared" si="0"/>
        <v>FALSE</v>
      </c>
      <c r="F18" s="14">
        <f t="shared" si="1"/>
        <v>0</v>
      </c>
      <c r="G18" s="14" t="str">
        <f t="shared" si="2"/>
        <v>FALSE</v>
      </c>
      <c r="H18" s="14">
        <f t="shared" si="3"/>
        <v>0</v>
      </c>
      <c r="I18" s="14" t="str">
        <f t="shared" si="4"/>
        <v>FALSE</v>
      </c>
      <c r="J18" s="14">
        <f t="shared" si="5"/>
        <v>0</v>
      </c>
      <c r="K18" s="14" t="str">
        <f t="shared" si="6"/>
        <v>FALSE</v>
      </c>
      <c r="L18" s="14">
        <f t="shared" si="7"/>
        <v>0</v>
      </c>
      <c r="M18" s="1"/>
    </row>
    <row r="19" spans="1:13" ht="45.75" thickBot="1">
      <c r="A19" s="20">
        <v>8</v>
      </c>
      <c r="B19" s="30" t="s">
        <v>144</v>
      </c>
      <c r="C19" s="12">
        <v>4</v>
      </c>
      <c r="D19" s="13" t="s">
        <v>112</v>
      </c>
      <c r="E19" s="14" t="str">
        <f t="shared" si="0"/>
        <v>FALSE</v>
      </c>
      <c r="F19" s="14">
        <f t="shared" si="1"/>
        <v>0</v>
      </c>
      <c r="G19" s="14" t="str">
        <f t="shared" si="2"/>
        <v>FALSE</v>
      </c>
      <c r="H19" s="14">
        <f t="shared" si="3"/>
        <v>0</v>
      </c>
      <c r="I19" s="14" t="str">
        <f t="shared" si="4"/>
        <v>FALSE</v>
      </c>
      <c r="J19" s="14">
        <f t="shared" si="5"/>
        <v>0</v>
      </c>
      <c r="K19" s="14" t="str">
        <f t="shared" si="6"/>
        <v>FALSE</v>
      </c>
      <c r="L19" s="14">
        <f t="shared" si="7"/>
        <v>0</v>
      </c>
    </row>
    <row r="20" spans="1:13" ht="15.75" thickBot="1">
      <c r="B20" s="176" t="s">
        <v>126</v>
      </c>
      <c r="C20" s="177"/>
      <c r="D20" s="178"/>
      <c r="E20" s="14"/>
      <c r="F20" s="14"/>
      <c r="G20" s="14"/>
      <c r="H20" s="14"/>
      <c r="I20" s="14"/>
      <c r="J20" s="14"/>
      <c r="K20" s="14"/>
      <c r="L20" s="14"/>
    </row>
    <row r="21" spans="1:13" ht="15.75" thickBot="1">
      <c r="B21" s="8" t="s">
        <v>0</v>
      </c>
      <c r="C21" s="9" t="s">
        <v>1</v>
      </c>
      <c r="D21" s="10" t="s">
        <v>112</v>
      </c>
      <c r="E21" s="14"/>
      <c r="F21" s="14"/>
      <c r="G21" s="14"/>
      <c r="H21" s="14"/>
      <c r="I21" s="14"/>
      <c r="J21" s="14"/>
      <c r="K21" s="14"/>
      <c r="L21" s="14"/>
    </row>
    <row r="22" spans="1:13" ht="15.75" customHeight="1" thickBot="1">
      <c r="A22" s="20">
        <v>9</v>
      </c>
      <c r="B22" s="11" t="s">
        <v>10</v>
      </c>
      <c r="C22" s="12">
        <v>1</v>
      </c>
      <c r="D22" s="13" t="s">
        <v>112</v>
      </c>
      <c r="E22" s="14" t="str">
        <f t="shared" si="0"/>
        <v>FALSE</v>
      </c>
      <c r="F22" s="14">
        <f t="shared" si="1"/>
        <v>0</v>
      </c>
      <c r="G22" s="14" t="str">
        <f t="shared" si="2"/>
        <v>FALSE</v>
      </c>
      <c r="H22" s="14">
        <f t="shared" si="3"/>
        <v>0</v>
      </c>
      <c r="I22" s="14" t="str">
        <f t="shared" si="4"/>
        <v>FALSE</v>
      </c>
      <c r="J22" s="14">
        <f t="shared" si="5"/>
        <v>0</v>
      </c>
      <c r="K22" s="14" t="str">
        <f t="shared" si="6"/>
        <v>FALSE</v>
      </c>
      <c r="L22" s="14">
        <f t="shared" si="7"/>
        <v>0</v>
      </c>
    </row>
    <row r="23" spans="1:13" ht="26.25" thickBot="1">
      <c r="A23" s="20">
        <v>10</v>
      </c>
      <c r="B23" s="11" t="s">
        <v>67</v>
      </c>
      <c r="C23" s="12">
        <v>2</v>
      </c>
      <c r="D23" s="13" t="s">
        <v>112</v>
      </c>
      <c r="E23" s="14" t="str">
        <f t="shared" si="0"/>
        <v>FALSE</v>
      </c>
      <c r="F23" s="14">
        <f t="shared" si="1"/>
        <v>0</v>
      </c>
      <c r="G23" s="14" t="str">
        <f t="shared" si="2"/>
        <v>FALSE</v>
      </c>
      <c r="H23" s="14">
        <f t="shared" si="3"/>
        <v>0</v>
      </c>
      <c r="I23" s="14" t="str">
        <f t="shared" si="4"/>
        <v>FALSE</v>
      </c>
      <c r="J23" s="14">
        <f t="shared" si="5"/>
        <v>0</v>
      </c>
      <c r="K23" s="14" t="str">
        <f t="shared" si="6"/>
        <v>FALSE</v>
      </c>
      <c r="L23" s="14">
        <f t="shared" si="7"/>
        <v>0</v>
      </c>
    </row>
    <row r="24" spans="1:13" ht="15.75" thickBot="1">
      <c r="B24" s="176" t="s">
        <v>127</v>
      </c>
      <c r="C24" s="177"/>
      <c r="D24" s="178"/>
      <c r="E24" s="14"/>
      <c r="F24" s="14"/>
      <c r="G24" s="14"/>
      <c r="H24" s="14"/>
      <c r="I24" s="14"/>
      <c r="J24" s="14"/>
      <c r="K24" s="14"/>
      <c r="L24" s="14"/>
    </row>
    <row r="25" spans="1:13" ht="15.75" thickBot="1">
      <c r="B25" s="8" t="s">
        <v>0</v>
      </c>
      <c r="C25" s="9" t="s">
        <v>1</v>
      </c>
      <c r="D25" s="10" t="s">
        <v>112</v>
      </c>
      <c r="E25" s="14"/>
      <c r="F25" s="14"/>
      <c r="G25" s="14"/>
      <c r="H25" s="14"/>
      <c r="I25" s="14"/>
      <c r="J25" s="14"/>
      <c r="K25" s="14"/>
      <c r="L25" s="14"/>
    </row>
    <row r="26" spans="1:13" ht="15.75" customHeight="1" thickBot="1">
      <c r="A26" s="20">
        <v>11</v>
      </c>
      <c r="B26" s="11" t="s">
        <v>11</v>
      </c>
      <c r="C26" s="12">
        <v>1</v>
      </c>
      <c r="D26" s="13" t="s">
        <v>112</v>
      </c>
      <c r="E26" s="14" t="str">
        <f t="shared" si="0"/>
        <v>FALSE</v>
      </c>
      <c r="F26" s="14">
        <f t="shared" si="1"/>
        <v>0</v>
      </c>
      <c r="G26" s="14" t="str">
        <f t="shared" si="2"/>
        <v>FALSE</v>
      </c>
      <c r="H26" s="14">
        <f t="shared" si="3"/>
        <v>0</v>
      </c>
      <c r="I26" s="14" t="str">
        <f t="shared" si="4"/>
        <v>FALSE</v>
      </c>
      <c r="J26" s="14">
        <f t="shared" si="5"/>
        <v>0</v>
      </c>
      <c r="K26" s="14" t="str">
        <f t="shared" si="6"/>
        <v>FALSE</v>
      </c>
      <c r="L26" s="14">
        <f t="shared" si="7"/>
        <v>0</v>
      </c>
    </row>
    <row r="27" spans="1:13" ht="15.75" customHeight="1" thickBot="1">
      <c r="A27" s="20">
        <v>12</v>
      </c>
      <c r="B27" s="11" t="s">
        <v>12</v>
      </c>
      <c r="C27" s="12">
        <v>2</v>
      </c>
      <c r="D27" s="13" t="s">
        <v>112</v>
      </c>
      <c r="E27" s="14" t="str">
        <f t="shared" si="0"/>
        <v>FALSE</v>
      </c>
      <c r="F27" s="14">
        <f t="shared" si="1"/>
        <v>0</v>
      </c>
      <c r="G27" s="14" t="str">
        <f t="shared" si="2"/>
        <v>FALSE</v>
      </c>
      <c r="H27" s="14">
        <f t="shared" si="3"/>
        <v>0</v>
      </c>
      <c r="I27" s="14" t="str">
        <f t="shared" si="4"/>
        <v>FALSE</v>
      </c>
      <c r="J27" s="14">
        <f t="shared" si="5"/>
        <v>0</v>
      </c>
      <c r="K27" s="14" t="str">
        <f t="shared" si="6"/>
        <v>FALSE</v>
      </c>
      <c r="L27" s="14">
        <f t="shared" si="7"/>
        <v>0</v>
      </c>
    </row>
    <row r="28" spans="1:13" ht="45.75" thickBot="1">
      <c r="A28" s="20">
        <v>12.1</v>
      </c>
      <c r="B28" s="28" t="s">
        <v>199</v>
      </c>
      <c r="C28" s="26">
        <v>1</v>
      </c>
      <c r="D28" s="27" t="s">
        <v>112</v>
      </c>
      <c r="E28" s="14" t="str">
        <f t="shared" si="0"/>
        <v>FALSE</v>
      </c>
      <c r="F28" s="14">
        <f t="shared" si="1"/>
        <v>0</v>
      </c>
      <c r="G28" s="14" t="str">
        <f t="shared" si="2"/>
        <v>FALSE</v>
      </c>
      <c r="H28" s="14">
        <f t="shared" si="3"/>
        <v>0</v>
      </c>
      <c r="I28" s="14" t="str">
        <f t="shared" si="4"/>
        <v>FALSE</v>
      </c>
      <c r="J28" s="14">
        <f t="shared" si="5"/>
        <v>0</v>
      </c>
      <c r="K28" s="14" t="str">
        <f t="shared" si="6"/>
        <v>FALSE</v>
      </c>
      <c r="L28" s="14">
        <f t="shared" si="7"/>
        <v>0</v>
      </c>
    </row>
    <row r="29" spans="1:13" ht="15.75" customHeight="1" thickBot="1">
      <c r="A29" s="20">
        <v>13</v>
      </c>
      <c r="B29" s="11" t="s">
        <v>68</v>
      </c>
      <c r="C29" s="12">
        <v>2</v>
      </c>
      <c r="D29" s="13" t="s">
        <v>112</v>
      </c>
      <c r="E29" s="14" t="str">
        <f t="shared" si="0"/>
        <v>FALSE</v>
      </c>
      <c r="F29" s="14">
        <f t="shared" si="1"/>
        <v>0</v>
      </c>
      <c r="G29" s="14" t="str">
        <f t="shared" si="2"/>
        <v>FALSE</v>
      </c>
      <c r="H29" s="14">
        <f t="shared" si="3"/>
        <v>0</v>
      </c>
      <c r="I29" s="14" t="str">
        <f t="shared" si="4"/>
        <v>FALSE</v>
      </c>
      <c r="J29" s="14">
        <f t="shared" si="5"/>
        <v>0</v>
      </c>
      <c r="K29" s="14" t="str">
        <f t="shared" si="6"/>
        <v>FALSE</v>
      </c>
      <c r="L29" s="14">
        <f t="shared" si="7"/>
        <v>0</v>
      </c>
    </row>
    <row r="30" spans="1:13" ht="15.75" customHeight="1" thickBot="1">
      <c r="A30" s="20">
        <v>14</v>
      </c>
      <c r="B30" s="11" t="s">
        <v>145</v>
      </c>
      <c r="C30" s="12">
        <v>2</v>
      </c>
      <c r="D30" s="13" t="s">
        <v>112</v>
      </c>
      <c r="E30" s="14" t="str">
        <f t="shared" si="0"/>
        <v>FALSE</v>
      </c>
      <c r="F30" s="14">
        <f t="shared" si="1"/>
        <v>0</v>
      </c>
      <c r="G30" s="14" t="str">
        <f t="shared" si="2"/>
        <v>FALSE</v>
      </c>
      <c r="H30" s="14">
        <f t="shared" si="3"/>
        <v>0</v>
      </c>
      <c r="I30" s="14" t="str">
        <f t="shared" si="4"/>
        <v>FALSE</v>
      </c>
      <c r="J30" s="14">
        <f t="shared" si="5"/>
        <v>0</v>
      </c>
      <c r="K30" s="14" t="str">
        <f t="shared" si="6"/>
        <v>FALSE</v>
      </c>
      <c r="L30" s="14">
        <f t="shared" si="7"/>
        <v>0</v>
      </c>
    </row>
    <row r="31" spans="1:13" ht="15.75" customHeight="1" thickBot="1">
      <c r="A31" s="20">
        <v>15</v>
      </c>
      <c r="B31" s="11" t="s">
        <v>14</v>
      </c>
      <c r="C31" s="12">
        <v>3</v>
      </c>
      <c r="D31" s="13" t="s">
        <v>112</v>
      </c>
      <c r="E31" s="14" t="str">
        <f t="shared" si="0"/>
        <v>FALSE</v>
      </c>
      <c r="F31" s="14">
        <f t="shared" si="1"/>
        <v>0</v>
      </c>
      <c r="G31" s="14" t="str">
        <f t="shared" si="2"/>
        <v>FALSE</v>
      </c>
      <c r="H31" s="14">
        <f t="shared" si="3"/>
        <v>0</v>
      </c>
      <c r="I31" s="14" t="str">
        <f t="shared" si="4"/>
        <v>FALSE</v>
      </c>
      <c r="J31" s="14">
        <f t="shared" si="5"/>
        <v>0</v>
      </c>
      <c r="K31" s="14" t="str">
        <f t="shared" si="6"/>
        <v>FALSE</v>
      </c>
      <c r="L31" s="14">
        <f t="shared" si="7"/>
        <v>0</v>
      </c>
    </row>
    <row r="32" spans="1:13" ht="15.75" customHeight="1" thickBot="1">
      <c r="A32" s="20">
        <v>16</v>
      </c>
      <c r="B32" s="11" t="s">
        <v>13</v>
      </c>
      <c r="C32" s="12">
        <v>4</v>
      </c>
      <c r="D32" s="13" t="s">
        <v>112</v>
      </c>
      <c r="E32" s="14" t="str">
        <f t="shared" si="0"/>
        <v>FALSE</v>
      </c>
      <c r="F32" s="14">
        <f t="shared" si="1"/>
        <v>0</v>
      </c>
      <c r="G32" s="14" t="str">
        <f t="shared" si="2"/>
        <v>FALSE</v>
      </c>
      <c r="H32" s="14">
        <f t="shared" si="3"/>
        <v>0</v>
      </c>
      <c r="I32" s="14" t="str">
        <f t="shared" si="4"/>
        <v>FALSE</v>
      </c>
      <c r="J32" s="14">
        <f t="shared" si="5"/>
        <v>0</v>
      </c>
      <c r="K32" s="14" t="str">
        <f t="shared" si="6"/>
        <v>FALSE</v>
      </c>
      <c r="L32" s="14">
        <f t="shared" si="7"/>
        <v>0</v>
      </c>
      <c r="M32" s="1"/>
    </row>
    <row r="33" spans="1:13" ht="15.75" thickBot="1">
      <c r="B33" s="173" t="s">
        <v>128</v>
      </c>
      <c r="C33" s="174"/>
      <c r="D33" s="175"/>
      <c r="E33" s="14"/>
      <c r="F33" s="14"/>
      <c r="G33" s="14"/>
      <c r="H33" s="14"/>
      <c r="I33" s="14"/>
      <c r="J33" s="14"/>
      <c r="K33" s="14"/>
      <c r="L33" s="14"/>
      <c r="M33" s="1"/>
    </row>
    <row r="34" spans="1:13" ht="15.75" thickBot="1">
      <c r="B34" s="8" t="s">
        <v>0</v>
      </c>
      <c r="C34" s="9" t="s">
        <v>1</v>
      </c>
      <c r="D34" s="10" t="s">
        <v>112</v>
      </c>
      <c r="E34" s="14"/>
      <c r="F34" s="14"/>
      <c r="G34" s="14"/>
      <c r="H34" s="14"/>
      <c r="I34" s="14"/>
      <c r="J34" s="14"/>
      <c r="K34" s="14"/>
      <c r="L34" s="14"/>
      <c r="M34" s="1"/>
    </row>
    <row r="35" spans="1:13" ht="26.25" thickBot="1">
      <c r="A35" s="20">
        <v>17</v>
      </c>
      <c r="B35" s="11" t="s">
        <v>15</v>
      </c>
      <c r="C35" s="12">
        <v>1</v>
      </c>
      <c r="D35" s="13" t="s">
        <v>112</v>
      </c>
      <c r="E35" s="14" t="str">
        <f t="shared" si="0"/>
        <v>FALSE</v>
      </c>
      <c r="F35" s="14">
        <f t="shared" si="1"/>
        <v>0</v>
      </c>
      <c r="G35" s="14" t="str">
        <f t="shared" si="2"/>
        <v>FALSE</v>
      </c>
      <c r="H35" s="14">
        <f t="shared" si="3"/>
        <v>0</v>
      </c>
      <c r="I35" s="14" t="str">
        <f t="shared" si="4"/>
        <v>FALSE</v>
      </c>
      <c r="J35" s="14">
        <f t="shared" si="5"/>
        <v>0</v>
      </c>
      <c r="K35" s="14" t="str">
        <f t="shared" si="6"/>
        <v>FALSE</v>
      </c>
      <c r="L35" s="14">
        <f t="shared" si="7"/>
        <v>0</v>
      </c>
      <c r="M35" s="1"/>
    </row>
    <row r="36" spans="1:13" ht="26.25" thickBot="1">
      <c r="A36" s="20">
        <v>18</v>
      </c>
      <c r="B36" s="11" t="s">
        <v>70</v>
      </c>
      <c r="C36" s="12">
        <v>2</v>
      </c>
      <c r="D36" s="13" t="s">
        <v>112</v>
      </c>
      <c r="E36" s="14" t="str">
        <f t="shared" si="0"/>
        <v>FALSE</v>
      </c>
      <c r="F36" s="14">
        <f t="shared" si="1"/>
        <v>0</v>
      </c>
      <c r="G36" s="14" t="str">
        <f t="shared" si="2"/>
        <v>FALSE</v>
      </c>
      <c r="H36" s="14">
        <f t="shared" si="3"/>
        <v>0</v>
      </c>
      <c r="I36" s="14" t="str">
        <f t="shared" si="4"/>
        <v>FALSE</v>
      </c>
      <c r="J36" s="14">
        <f t="shared" si="5"/>
        <v>0</v>
      </c>
      <c r="K36" s="14" t="str">
        <f t="shared" si="6"/>
        <v>FALSE</v>
      </c>
      <c r="L36" s="14">
        <f t="shared" si="7"/>
        <v>0</v>
      </c>
      <c r="M36" s="1"/>
    </row>
    <row r="37" spans="1:13" ht="15.75" customHeight="1" thickBot="1">
      <c r="A37" s="20">
        <v>19</v>
      </c>
      <c r="B37" s="11" t="s">
        <v>16</v>
      </c>
      <c r="C37" s="12">
        <v>2</v>
      </c>
      <c r="D37" s="13" t="s">
        <v>112</v>
      </c>
      <c r="E37" s="14" t="str">
        <f t="shared" si="0"/>
        <v>FALSE</v>
      </c>
      <c r="F37" s="14">
        <f t="shared" si="1"/>
        <v>0</v>
      </c>
      <c r="G37" s="14" t="str">
        <f t="shared" si="2"/>
        <v>FALSE</v>
      </c>
      <c r="H37" s="14">
        <f t="shared" si="3"/>
        <v>0</v>
      </c>
      <c r="I37" s="14" t="str">
        <f t="shared" si="4"/>
        <v>FALSE</v>
      </c>
      <c r="J37" s="14">
        <f t="shared" si="5"/>
        <v>0</v>
      </c>
      <c r="K37" s="14" t="str">
        <f t="shared" si="6"/>
        <v>FALSE</v>
      </c>
      <c r="L37" s="14">
        <f t="shared" si="7"/>
        <v>0</v>
      </c>
      <c r="M37" s="1"/>
    </row>
    <row r="38" spans="1:13" ht="15.75" customHeight="1" thickBot="1">
      <c r="A38" s="20">
        <v>20</v>
      </c>
      <c r="B38" s="11" t="s">
        <v>17</v>
      </c>
      <c r="C38" s="12">
        <v>2</v>
      </c>
      <c r="D38" s="13" t="s">
        <v>112</v>
      </c>
      <c r="E38" s="14" t="str">
        <f t="shared" si="0"/>
        <v>FALSE</v>
      </c>
      <c r="F38" s="14">
        <f t="shared" si="1"/>
        <v>0</v>
      </c>
      <c r="G38" s="14" t="str">
        <f t="shared" si="2"/>
        <v>FALSE</v>
      </c>
      <c r="H38" s="14">
        <f t="shared" si="3"/>
        <v>0</v>
      </c>
      <c r="I38" s="14" t="str">
        <f t="shared" si="4"/>
        <v>FALSE</v>
      </c>
      <c r="J38" s="14">
        <f t="shared" si="5"/>
        <v>0</v>
      </c>
      <c r="K38" s="14" t="str">
        <f t="shared" si="6"/>
        <v>FALSE</v>
      </c>
      <c r="L38" s="14">
        <f t="shared" si="7"/>
        <v>0</v>
      </c>
      <c r="M38" s="1"/>
    </row>
    <row r="39" spans="1:13">
      <c r="B39" s="32" t="s">
        <v>107</v>
      </c>
      <c r="C39" s="33">
        <f>C3-SUM(J6:J38)</f>
        <v>54</v>
      </c>
      <c r="D39" s="34" t="s">
        <v>108</v>
      </c>
      <c r="E39" s="14"/>
      <c r="F39" s="14"/>
      <c r="G39" s="14"/>
      <c r="H39" s="14"/>
      <c r="I39" s="14"/>
      <c r="J39" s="14"/>
      <c r="K39" s="14"/>
      <c r="L39" s="14"/>
      <c r="M39" s="1"/>
    </row>
    <row r="40" spans="1:13">
      <c r="B40" s="35" t="s">
        <v>109</v>
      </c>
      <c r="C40" s="33">
        <f>SUM(F6:F38)</f>
        <v>0</v>
      </c>
      <c r="D40" s="36" t="s">
        <v>108</v>
      </c>
      <c r="E40" s="14"/>
      <c r="F40" s="14"/>
      <c r="G40" s="14"/>
      <c r="H40" s="14"/>
      <c r="I40" s="14"/>
      <c r="J40" s="14"/>
      <c r="K40" s="14"/>
      <c r="L40" s="14"/>
      <c r="M40" s="1"/>
    </row>
    <row r="41" spans="1:13" ht="15.75" thickBot="1">
      <c r="B41" s="37" t="s">
        <v>110</v>
      </c>
      <c r="C41" s="38">
        <f>(C40/C39)*100</f>
        <v>0</v>
      </c>
      <c r="D41" s="39" t="s">
        <v>111</v>
      </c>
      <c r="E41" s="14"/>
      <c r="F41" s="14"/>
      <c r="G41" s="14"/>
      <c r="H41" s="14"/>
      <c r="I41" s="14"/>
      <c r="J41" s="14"/>
      <c r="K41" s="14"/>
      <c r="L41" s="14"/>
      <c r="M41" s="1"/>
    </row>
    <row r="42" spans="1:13" ht="18">
      <c r="B42" s="2" t="s">
        <v>101</v>
      </c>
      <c r="C42" s="40">
        <f>SUM(C45:C55,C58:C64)</f>
        <v>42</v>
      </c>
      <c r="D42" s="3" t="s">
        <v>99</v>
      </c>
      <c r="E42" s="14"/>
      <c r="F42" s="14"/>
      <c r="G42" s="14"/>
      <c r="H42" s="14"/>
      <c r="I42" s="14"/>
      <c r="J42" s="14"/>
      <c r="K42" s="14"/>
      <c r="L42" s="14"/>
      <c r="M42" s="1"/>
    </row>
    <row r="43" spans="1:13" ht="15.75" thickBot="1">
      <c r="B43" s="5" t="s">
        <v>129</v>
      </c>
      <c r="C43" s="41"/>
      <c r="D43" s="6"/>
      <c r="E43" s="14"/>
      <c r="F43" s="14"/>
      <c r="G43" s="14"/>
      <c r="H43" s="14"/>
      <c r="I43" s="14"/>
      <c r="J43" s="14"/>
      <c r="K43" s="14"/>
      <c r="L43" s="14"/>
      <c r="M43" s="42"/>
    </row>
    <row r="44" spans="1:13" ht="15.75" thickBot="1">
      <c r="B44" s="8" t="s">
        <v>0</v>
      </c>
      <c r="C44" s="9" t="s">
        <v>1</v>
      </c>
      <c r="D44" s="10" t="s">
        <v>112</v>
      </c>
      <c r="E44" s="14"/>
      <c r="F44" s="14"/>
      <c r="G44" s="14"/>
      <c r="H44" s="14"/>
      <c r="I44" s="14"/>
      <c r="J44" s="14"/>
      <c r="K44" s="14"/>
      <c r="L44" s="14"/>
      <c r="M44" s="1"/>
    </row>
    <row r="45" spans="1:13" ht="39" thickBot="1">
      <c r="A45" s="20">
        <v>21</v>
      </c>
      <c r="B45" s="11" t="s">
        <v>18</v>
      </c>
      <c r="C45" s="12">
        <v>1</v>
      </c>
      <c r="D45" s="13" t="s">
        <v>112</v>
      </c>
      <c r="E45" s="14" t="str">
        <f t="shared" si="0"/>
        <v>FALSE</v>
      </c>
      <c r="F45" s="14">
        <f t="shared" si="1"/>
        <v>0</v>
      </c>
      <c r="G45" s="14" t="str">
        <f t="shared" si="2"/>
        <v>FALSE</v>
      </c>
      <c r="H45" s="14">
        <f t="shared" si="3"/>
        <v>0</v>
      </c>
      <c r="I45" s="14" t="str">
        <f t="shared" si="4"/>
        <v>FALSE</v>
      </c>
      <c r="J45" s="14">
        <f t="shared" si="5"/>
        <v>0</v>
      </c>
      <c r="K45" s="14" t="str">
        <f t="shared" si="6"/>
        <v>FALSE</v>
      </c>
      <c r="L45" s="14">
        <f t="shared" si="7"/>
        <v>0</v>
      </c>
      <c r="M45" s="1"/>
    </row>
    <row r="46" spans="1:13" ht="15.75" customHeight="1" thickBot="1">
      <c r="A46" s="20">
        <v>22</v>
      </c>
      <c r="B46" s="11" t="s">
        <v>19</v>
      </c>
      <c r="C46" s="12">
        <v>1</v>
      </c>
      <c r="D46" s="13" t="s">
        <v>112</v>
      </c>
      <c r="E46" s="14" t="str">
        <f t="shared" si="0"/>
        <v>FALSE</v>
      </c>
      <c r="F46" s="14">
        <f t="shared" si="1"/>
        <v>0</v>
      </c>
      <c r="G46" s="14" t="str">
        <f t="shared" si="2"/>
        <v>FALSE</v>
      </c>
      <c r="H46" s="14">
        <f t="shared" si="3"/>
        <v>0</v>
      </c>
      <c r="I46" s="14" t="str">
        <f t="shared" si="4"/>
        <v>FALSE</v>
      </c>
      <c r="J46" s="14">
        <f t="shared" si="5"/>
        <v>0</v>
      </c>
      <c r="K46" s="14" t="str">
        <f t="shared" si="6"/>
        <v>FALSE</v>
      </c>
      <c r="L46" s="14">
        <f t="shared" si="7"/>
        <v>0</v>
      </c>
      <c r="M46" s="1"/>
    </row>
    <row r="47" spans="1:13" ht="26.25" thickBot="1">
      <c r="A47" s="20">
        <v>23</v>
      </c>
      <c r="B47" s="11" t="s">
        <v>71</v>
      </c>
      <c r="C47" s="12">
        <v>2</v>
      </c>
      <c r="D47" s="13" t="s">
        <v>112</v>
      </c>
      <c r="E47" s="14" t="str">
        <f t="shared" si="0"/>
        <v>FALSE</v>
      </c>
      <c r="F47" s="14">
        <f t="shared" si="1"/>
        <v>0</v>
      </c>
      <c r="G47" s="14" t="str">
        <f t="shared" si="2"/>
        <v>FALSE</v>
      </c>
      <c r="H47" s="14">
        <f t="shared" si="3"/>
        <v>0</v>
      </c>
      <c r="I47" s="14" t="str">
        <f t="shared" si="4"/>
        <v>FALSE</v>
      </c>
      <c r="J47" s="14">
        <f t="shared" si="5"/>
        <v>0</v>
      </c>
      <c r="K47" s="14" t="str">
        <f t="shared" si="6"/>
        <v>FALSE</v>
      </c>
      <c r="L47" s="14">
        <f t="shared" si="7"/>
        <v>0</v>
      </c>
      <c r="M47" s="1"/>
    </row>
    <row r="48" spans="1:13" ht="15.75" customHeight="1" thickBot="1">
      <c r="A48" s="20">
        <v>24</v>
      </c>
      <c r="B48" s="24" t="s">
        <v>20</v>
      </c>
      <c r="C48" s="12">
        <v>3</v>
      </c>
      <c r="D48" s="13" t="s">
        <v>112</v>
      </c>
      <c r="E48" s="14" t="str">
        <f t="shared" si="0"/>
        <v>FALSE</v>
      </c>
      <c r="F48" s="14">
        <f t="shared" si="1"/>
        <v>0</v>
      </c>
      <c r="G48" s="14" t="str">
        <f t="shared" si="2"/>
        <v>FALSE</v>
      </c>
      <c r="H48" s="14">
        <f t="shared" si="3"/>
        <v>0</v>
      </c>
      <c r="I48" s="14" t="str">
        <f t="shared" si="4"/>
        <v>FALSE</v>
      </c>
      <c r="J48" s="14">
        <f t="shared" si="5"/>
        <v>0</v>
      </c>
      <c r="K48" s="14" t="str">
        <f t="shared" si="6"/>
        <v>FALSE</v>
      </c>
      <c r="L48" s="14">
        <f t="shared" si="7"/>
        <v>0</v>
      </c>
      <c r="M48" s="1"/>
    </row>
    <row r="49" spans="1:12" ht="30.75" thickBot="1">
      <c r="A49" s="20">
        <v>24.1</v>
      </c>
      <c r="B49" s="25" t="s">
        <v>146</v>
      </c>
      <c r="C49" s="26">
        <v>2</v>
      </c>
      <c r="D49" s="27" t="s">
        <v>112</v>
      </c>
      <c r="E49" s="14" t="str">
        <f t="shared" si="0"/>
        <v>FALSE</v>
      </c>
      <c r="F49" s="14">
        <f t="shared" si="1"/>
        <v>0</v>
      </c>
      <c r="G49" s="14" t="str">
        <f t="shared" si="2"/>
        <v>FALSE</v>
      </c>
      <c r="H49" s="14">
        <f t="shared" si="3"/>
        <v>0</v>
      </c>
      <c r="I49" s="14" t="str">
        <f t="shared" si="4"/>
        <v>FALSE</v>
      </c>
      <c r="J49" s="14">
        <f t="shared" si="5"/>
        <v>0</v>
      </c>
      <c r="K49" s="14" t="str">
        <f t="shared" si="6"/>
        <v>FALSE</v>
      </c>
      <c r="L49" s="14">
        <f t="shared" si="7"/>
        <v>0</v>
      </c>
    </row>
    <row r="50" spans="1:12" ht="30.75" thickBot="1">
      <c r="A50" s="20">
        <v>24.2</v>
      </c>
      <c r="B50" s="115" t="s">
        <v>147</v>
      </c>
      <c r="C50" s="26">
        <v>1</v>
      </c>
      <c r="D50" s="27" t="s">
        <v>112</v>
      </c>
      <c r="E50" s="14" t="str">
        <f t="shared" si="0"/>
        <v>FALSE</v>
      </c>
      <c r="F50" s="14">
        <f t="shared" si="1"/>
        <v>0</v>
      </c>
      <c r="G50" s="14" t="str">
        <f t="shared" si="2"/>
        <v>FALSE</v>
      </c>
      <c r="H50" s="14">
        <f t="shared" si="3"/>
        <v>0</v>
      </c>
      <c r="I50" s="14" t="str">
        <f t="shared" si="4"/>
        <v>FALSE</v>
      </c>
      <c r="J50" s="14">
        <f t="shared" si="5"/>
        <v>0</v>
      </c>
      <c r="K50" s="14" t="str">
        <f t="shared" si="6"/>
        <v>FALSE</v>
      </c>
      <c r="L50" s="14">
        <f t="shared" si="7"/>
        <v>0</v>
      </c>
    </row>
    <row r="51" spans="1:12" ht="15.75" customHeight="1" thickBot="1">
      <c r="A51" s="20">
        <v>25</v>
      </c>
      <c r="B51" s="11" t="s">
        <v>21</v>
      </c>
      <c r="C51" s="12">
        <v>3</v>
      </c>
      <c r="D51" s="13" t="s">
        <v>112</v>
      </c>
      <c r="E51" s="14" t="str">
        <f t="shared" si="0"/>
        <v>FALSE</v>
      </c>
      <c r="F51" s="14">
        <f t="shared" si="1"/>
        <v>0</v>
      </c>
      <c r="G51" s="14" t="str">
        <f t="shared" si="2"/>
        <v>FALSE</v>
      </c>
      <c r="H51" s="14">
        <f t="shared" si="3"/>
        <v>0</v>
      </c>
      <c r="I51" s="14" t="str">
        <f t="shared" si="4"/>
        <v>FALSE</v>
      </c>
      <c r="J51" s="14">
        <f t="shared" si="5"/>
        <v>0</v>
      </c>
      <c r="K51" s="14" t="str">
        <f t="shared" si="6"/>
        <v>FALSE</v>
      </c>
      <c r="L51" s="14">
        <f t="shared" si="7"/>
        <v>0</v>
      </c>
    </row>
    <row r="52" spans="1:12" ht="15.75" customHeight="1" thickBot="1">
      <c r="A52" s="20">
        <v>26</v>
      </c>
      <c r="B52" s="11" t="s">
        <v>22</v>
      </c>
      <c r="C52" s="12">
        <v>4</v>
      </c>
      <c r="D52" s="13" t="s">
        <v>112</v>
      </c>
      <c r="E52" s="14" t="str">
        <f t="shared" si="0"/>
        <v>FALSE</v>
      </c>
      <c r="F52" s="14">
        <f t="shared" si="1"/>
        <v>0</v>
      </c>
      <c r="G52" s="14" t="str">
        <f t="shared" si="2"/>
        <v>FALSE</v>
      </c>
      <c r="H52" s="14">
        <f t="shared" si="3"/>
        <v>0</v>
      </c>
      <c r="I52" s="14" t="str">
        <f t="shared" si="4"/>
        <v>FALSE</v>
      </c>
      <c r="J52" s="14">
        <f t="shared" si="5"/>
        <v>0</v>
      </c>
      <c r="K52" s="14" t="str">
        <f t="shared" si="6"/>
        <v>FALSE</v>
      </c>
      <c r="L52" s="14">
        <f t="shared" si="7"/>
        <v>0</v>
      </c>
    </row>
    <row r="53" spans="1:12" ht="30.75" thickBot="1">
      <c r="A53" s="20">
        <v>26.1</v>
      </c>
      <c r="B53" s="28" t="s">
        <v>198</v>
      </c>
      <c r="C53" s="26">
        <v>3</v>
      </c>
      <c r="D53" s="27" t="s">
        <v>112</v>
      </c>
      <c r="E53" s="14" t="str">
        <f t="shared" si="0"/>
        <v>FALSE</v>
      </c>
      <c r="F53" s="14">
        <f t="shared" si="1"/>
        <v>0</v>
      </c>
      <c r="G53" s="14" t="str">
        <f t="shared" si="2"/>
        <v>FALSE</v>
      </c>
      <c r="H53" s="14">
        <f t="shared" si="3"/>
        <v>0</v>
      </c>
      <c r="I53" s="14" t="str">
        <f t="shared" si="4"/>
        <v>FALSE</v>
      </c>
      <c r="J53" s="14">
        <f t="shared" si="5"/>
        <v>0</v>
      </c>
      <c r="K53" s="14" t="str">
        <f t="shared" si="6"/>
        <v>FALSE</v>
      </c>
      <c r="L53" s="14">
        <f t="shared" si="7"/>
        <v>0</v>
      </c>
    </row>
    <row r="54" spans="1:12" ht="30.75" thickBot="1">
      <c r="A54" s="20">
        <v>26.2</v>
      </c>
      <c r="B54" s="28" t="s">
        <v>197</v>
      </c>
      <c r="C54" s="26">
        <v>2</v>
      </c>
      <c r="D54" s="27" t="s">
        <v>112</v>
      </c>
      <c r="E54" s="14" t="str">
        <f t="shared" si="0"/>
        <v>FALSE</v>
      </c>
      <c r="F54" s="14">
        <f t="shared" si="1"/>
        <v>0</v>
      </c>
      <c r="G54" s="14" t="str">
        <f t="shared" si="2"/>
        <v>FALSE</v>
      </c>
      <c r="H54" s="14">
        <f t="shared" si="3"/>
        <v>0</v>
      </c>
      <c r="I54" s="14" t="str">
        <f t="shared" si="4"/>
        <v>FALSE</v>
      </c>
      <c r="J54" s="14">
        <f t="shared" si="5"/>
        <v>0</v>
      </c>
      <c r="K54" s="14" t="str">
        <f t="shared" si="6"/>
        <v>FALSE</v>
      </c>
      <c r="L54" s="14">
        <f t="shared" si="7"/>
        <v>0</v>
      </c>
    </row>
    <row r="55" spans="1:12" ht="30.75" thickBot="1">
      <c r="A55" s="20">
        <v>26.3</v>
      </c>
      <c r="B55" s="28" t="s">
        <v>196</v>
      </c>
      <c r="C55" s="26">
        <v>3</v>
      </c>
      <c r="D55" s="27" t="s">
        <v>112</v>
      </c>
      <c r="E55" s="14" t="str">
        <f t="shared" si="0"/>
        <v>FALSE</v>
      </c>
      <c r="F55" s="14">
        <f t="shared" si="1"/>
        <v>0</v>
      </c>
      <c r="G55" s="14" t="str">
        <f t="shared" si="2"/>
        <v>FALSE</v>
      </c>
      <c r="H55" s="14">
        <f t="shared" si="3"/>
        <v>0</v>
      </c>
      <c r="I55" s="14" t="str">
        <f t="shared" si="4"/>
        <v>FALSE</v>
      </c>
      <c r="J55" s="14">
        <f t="shared" si="5"/>
        <v>0</v>
      </c>
      <c r="K55" s="14" t="str">
        <f t="shared" si="6"/>
        <v>FALSE</v>
      </c>
      <c r="L55" s="14">
        <f t="shared" si="7"/>
        <v>0</v>
      </c>
    </row>
    <row r="56" spans="1:12" ht="15.75" thickBot="1">
      <c r="B56" s="173" t="s">
        <v>148</v>
      </c>
      <c r="C56" s="174"/>
      <c r="D56" s="175"/>
      <c r="E56" s="14"/>
      <c r="F56" s="14"/>
      <c r="G56" s="14"/>
      <c r="H56" s="14"/>
      <c r="I56" s="14"/>
      <c r="J56" s="14"/>
      <c r="K56" s="14"/>
      <c r="L56" s="14"/>
    </row>
    <row r="57" spans="1:12" ht="15.75" thickBot="1">
      <c r="B57" s="8" t="s">
        <v>0</v>
      </c>
      <c r="C57" s="9" t="s">
        <v>1</v>
      </c>
      <c r="D57" s="10" t="s">
        <v>112</v>
      </c>
      <c r="E57" s="14"/>
      <c r="F57" s="14"/>
      <c r="G57" s="14"/>
      <c r="H57" s="14"/>
      <c r="I57" s="14"/>
      <c r="J57" s="14"/>
      <c r="K57" s="14"/>
      <c r="L57" s="14"/>
    </row>
    <row r="58" spans="1:12" ht="15.75" customHeight="1" thickBot="1">
      <c r="A58" s="20">
        <v>27</v>
      </c>
      <c r="B58" s="11" t="s">
        <v>23</v>
      </c>
      <c r="C58" s="12">
        <v>2</v>
      </c>
      <c r="D58" s="13" t="s">
        <v>112</v>
      </c>
      <c r="E58" s="14" t="str">
        <f t="shared" si="0"/>
        <v>FALSE</v>
      </c>
      <c r="F58" s="14">
        <f t="shared" si="1"/>
        <v>0</v>
      </c>
      <c r="G58" s="14" t="str">
        <f t="shared" si="2"/>
        <v>FALSE</v>
      </c>
      <c r="H58" s="14">
        <f t="shared" si="3"/>
        <v>0</v>
      </c>
      <c r="I58" s="14" t="str">
        <f t="shared" si="4"/>
        <v>FALSE</v>
      </c>
      <c r="J58" s="14">
        <f t="shared" si="5"/>
        <v>0</v>
      </c>
      <c r="K58" s="14" t="str">
        <f t="shared" si="6"/>
        <v>FALSE</v>
      </c>
      <c r="L58" s="14">
        <f t="shared" si="7"/>
        <v>0</v>
      </c>
    </row>
    <row r="59" spans="1:12" ht="15.75" customHeight="1" thickBot="1">
      <c r="A59" s="20">
        <v>28</v>
      </c>
      <c r="B59" s="11" t="s">
        <v>24</v>
      </c>
      <c r="C59" s="12">
        <v>3</v>
      </c>
      <c r="D59" s="13" t="s">
        <v>112</v>
      </c>
      <c r="E59" s="14" t="str">
        <f t="shared" si="0"/>
        <v>FALSE</v>
      </c>
      <c r="F59" s="14">
        <f t="shared" si="1"/>
        <v>0</v>
      </c>
      <c r="G59" s="14" t="str">
        <f t="shared" si="2"/>
        <v>FALSE</v>
      </c>
      <c r="H59" s="14">
        <f t="shared" si="3"/>
        <v>0</v>
      </c>
      <c r="I59" s="14" t="str">
        <f t="shared" si="4"/>
        <v>FALSE</v>
      </c>
      <c r="J59" s="14">
        <f t="shared" si="5"/>
        <v>0</v>
      </c>
      <c r="K59" s="14" t="str">
        <f t="shared" si="6"/>
        <v>FALSE</v>
      </c>
      <c r="L59" s="14">
        <f t="shared" si="7"/>
        <v>0</v>
      </c>
    </row>
    <row r="60" spans="1:12" ht="30.75" thickBot="1">
      <c r="A60" s="20">
        <v>28.1</v>
      </c>
      <c r="B60" s="25" t="s">
        <v>149</v>
      </c>
      <c r="C60" s="26">
        <v>1</v>
      </c>
      <c r="D60" s="27" t="s">
        <v>112</v>
      </c>
      <c r="E60" s="14" t="str">
        <f t="shared" si="0"/>
        <v>FALSE</v>
      </c>
      <c r="F60" s="14">
        <f t="shared" si="1"/>
        <v>0</v>
      </c>
      <c r="G60" s="14" t="str">
        <f t="shared" si="2"/>
        <v>FALSE</v>
      </c>
      <c r="H60" s="14">
        <f t="shared" si="3"/>
        <v>0</v>
      </c>
      <c r="I60" s="14" t="str">
        <f t="shared" si="4"/>
        <v>FALSE</v>
      </c>
      <c r="J60" s="14">
        <f t="shared" si="5"/>
        <v>0</v>
      </c>
      <c r="K60" s="14" t="str">
        <f t="shared" si="6"/>
        <v>FALSE</v>
      </c>
      <c r="L60" s="14">
        <f t="shared" si="7"/>
        <v>0</v>
      </c>
    </row>
    <row r="61" spans="1:12" ht="15.75" customHeight="1" thickBot="1">
      <c r="A61" s="20">
        <v>29</v>
      </c>
      <c r="B61" s="18" t="s">
        <v>72</v>
      </c>
      <c r="C61" s="19">
        <v>3</v>
      </c>
      <c r="D61" s="43" t="s">
        <v>112</v>
      </c>
      <c r="E61" s="14" t="str">
        <f t="shared" si="0"/>
        <v>FALSE</v>
      </c>
      <c r="F61" s="14">
        <f t="shared" si="1"/>
        <v>0</v>
      </c>
      <c r="G61" s="14" t="str">
        <f t="shared" si="2"/>
        <v>FALSE</v>
      </c>
      <c r="H61" s="14">
        <f t="shared" si="3"/>
        <v>0</v>
      </c>
      <c r="I61" s="14" t="str">
        <f t="shared" si="4"/>
        <v>FALSE</v>
      </c>
      <c r="J61" s="14">
        <f t="shared" si="5"/>
        <v>0</v>
      </c>
      <c r="K61" s="14" t="str">
        <f t="shared" si="6"/>
        <v>FALSE</v>
      </c>
      <c r="L61" s="14">
        <f t="shared" si="7"/>
        <v>0</v>
      </c>
    </row>
    <row r="62" spans="1:12" ht="15.75" customHeight="1" thickBot="1">
      <c r="A62" s="20">
        <v>30</v>
      </c>
      <c r="B62" s="11" t="s">
        <v>84</v>
      </c>
      <c r="C62" s="12">
        <v>4</v>
      </c>
      <c r="D62" s="13" t="s">
        <v>112</v>
      </c>
      <c r="E62" s="14" t="str">
        <f t="shared" si="0"/>
        <v>FALSE</v>
      </c>
      <c r="F62" s="14">
        <f t="shared" si="1"/>
        <v>0</v>
      </c>
      <c r="G62" s="14" t="str">
        <f t="shared" si="2"/>
        <v>FALSE</v>
      </c>
      <c r="H62" s="14">
        <f t="shared" si="3"/>
        <v>0</v>
      </c>
      <c r="I62" s="14" t="str">
        <f t="shared" si="4"/>
        <v>FALSE</v>
      </c>
      <c r="J62" s="14">
        <f t="shared" si="5"/>
        <v>0</v>
      </c>
      <c r="K62" s="14" t="str">
        <f t="shared" si="6"/>
        <v>FALSE</v>
      </c>
      <c r="L62" s="14">
        <f t="shared" si="7"/>
        <v>0</v>
      </c>
    </row>
    <row r="63" spans="1:12" ht="30.75" thickBot="1">
      <c r="A63" s="20">
        <v>30.1</v>
      </c>
      <c r="B63" s="21" t="s">
        <v>150</v>
      </c>
      <c r="C63" s="22">
        <v>3</v>
      </c>
      <c r="D63" s="23" t="s">
        <v>112</v>
      </c>
      <c r="E63" s="14" t="str">
        <f>IF(D63="Yes","TRUE","FALSE")</f>
        <v>FALSE</v>
      </c>
      <c r="F63" s="14">
        <f>IF(E63="TRUE",C63,0)</f>
        <v>0</v>
      </c>
      <c r="G63" s="14" t="str">
        <f>IF(D63="No","TRUE","FALSE")</f>
        <v>FALSE</v>
      </c>
      <c r="H63" s="14">
        <f>IF(G63="TRUE",C63,0)</f>
        <v>0</v>
      </c>
      <c r="I63" s="14" t="str">
        <f>IF(D63="N/A","TRUE","FALSE")</f>
        <v>FALSE</v>
      </c>
      <c r="J63" s="14">
        <f>IF(I63="TRUE",C63,0)</f>
        <v>0</v>
      </c>
      <c r="K63" s="14" t="str">
        <f>IF(D63="Pledge","TRUE","FALSE")</f>
        <v>FALSE</v>
      </c>
      <c r="L63" s="14">
        <f>IF(K63="TRUE",C63,0)</f>
        <v>0</v>
      </c>
    </row>
    <row r="64" spans="1:12" ht="30.75" thickBot="1">
      <c r="A64" s="20">
        <v>30.2</v>
      </c>
      <c r="B64" s="25" t="s">
        <v>151</v>
      </c>
      <c r="C64" s="26">
        <v>1</v>
      </c>
      <c r="D64" s="27" t="s">
        <v>112</v>
      </c>
      <c r="E64" s="14" t="str">
        <f t="shared" si="0"/>
        <v>FALSE</v>
      </c>
      <c r="F64" s="14">
        <f t="shared" si="1"/>
        <v>0</v>
      </c>
      <c r="G64" s="14" t="str">
        <f t="shared" si="2"/>
        <v>FALSE</v>
      </c>
      <c r="H64" s="14">
        <f t="shared" si="3"/>
        <v>0</v>
      </c>
      <c r="I64" s="14" t="str">
        <f t="shared" si="4"/>
        <v>FALSE</v>
      </c>
      <c r="J64" s="14">
        <f t="shared" si="5"/>
        <v>0</v>
      </c>
      <c r="K64" s="14" t="str">
        <f t="shared" si="6"/>
        <v>FALSE</v>
      </c>
      <c r="L64" s="14">
        <f t="shared" si="7"/>
        <v>0</v>
      </c>
    </row>
    <row r="65" spans="1:13">
      <c r="B65" s="32" t="s">
        <v>107</v>
      </c>
      <c r="C65" s="33">
        <f>C42-SUM(J45:J64)</f>
        <v>42</v>
      </c>
      <c r="D65" s="34" t="s">
        <v>108</v>
      </c>
      <c r="E65" s="14"/>
      <c r="F65" s="14"/>
      <c r="G65" s="14"/>
      <c r="H65" s="14"/>
      <c r="I65" s="14"/>
      <c r="J65" s="14"/>
      <c r="K65" s="14"/>
      <c r="L65" s="14"/>
      <c r="M65" s="1"/>
    </row>
    <row r="66" spans="1:13">
      <c r="B66" s="35" t="s">
        <v>109</v>
      </c>
      <c r="C66" s="33">
        <f>SUM(F45:F64)</f>
        <v>0</v>
      </c>
      <c r="D66" s="36" t="s">
        <v>108</v>
      </c>
      <c r="E66" s="14"/>
      <c r="F66" s="14"/>
      <c r="G66" s="14"/>
      <c r="H66" s="14"/>
      <c r="I66" s="14"/>
      <c r="J66" s="14"/>
      <c r="K66" s="14"/>
      <c r="L66" s="14"/>
      <c r="M66" s="1"/>
    </row>
    <row r="67" spans="1:13" ht="15.75" thickBot="1">
      <c r="B67" s="37" t="s">
        <v>110</v>
      </c>
      <c r="C67" s="38">
        <f>(C66/C65)*100</f>
        <v>0</v>
      </c>
      <c r="D67" s="39" t="s">
        <v>111</v>
      </c>
      <c r="E67" s="14"/>
      <c r="F67" s="14"/>
      <c r="G67" s="14"/>
      <c r="H67" s="14"/>
      <c r="I67" s="14"/>
      <c r="J67" s="14"/>
      <c r="K67" s="14"/>
      <c r="L67" s="14"/>
      <c r="M67" s="1"/>
    </row>
    <row r="68" spans="1:13" ht="18">
      <c r="B68" s="44" t="s">
        <v>102</v>
      </c>
      <c r="C68" s="45">
        <f>SUM(C71:C85,C88:C93,C96:C103)</f>
        <v>53</v>
      </c>
      <c r="D68" s="46" t="s">
        <v>99</v>
      </c>
      <c r="E68" s="14"/>
      <c r="F68" s="14"/>
      <c r="G68" s="14"/>
      <c r="H68" s="14"/>
      <c r="I68" s="14"/>
      <c r="J68" s="14"/>
      <c r="K68" s="14"/>
      <c r="L68" s="14"/>
      <c r="M68" s="1"/>
    </row>
    <row r="69" spans="1:13" ht="15.75" thickBot="1">
      <c r="B69" s="47" t="s">
        <v>130</v>
      </c>
      <c r="C69" s="48"/>
      <c r="D69" s="49"/>
      <c r="E69" s="14"/>
      <c r="F69" s="14"/>
      <c r="G69" s="14"/>
      <c r="H69" s="14"/>
      <c r="I69" s="14"/>
      <c r="J69" s="14"/>
      <c r="K69" s="14"/>
      <c r="L69" s="14"/>
      <c r="M69" s="1"/>
    </row>
    <row r="70" spans="1:13" ht="15.75" thickBot="1">
      <c r="B70" s="8" t="s">
        <v>0</v>
      </c>
      <c r="C70" s="9" t="s">
        <v>1</v>
      </c>
      <c r="D70" s="10" t="s">
        <v>112</v>
      </c>
      <c r="E70" s="14"/>
      <c r="F70" s="14"/>
      <c r="G70" s="14"/>
      <c r="H70" s="14"/>
      <c r="I70" s="14"/>
      <c r="J70" s="14"/>
      <c r="K70" s="14"/>
      <c r="L70" s="14"/>
      <c r="M70" s="1"/>
    </row>
    <row r="71" spans="1:13" ht="15.75" customHeight="1" thickBot="1">
      <c r="A71" s="20">
        <v>31</v>
      </c>
      <c r="B71" s="11" t="s">
        <v>27</v>
      </c>
      <c r="C71" s="12">
        <v>1</v>
      </c>
      <c r="D71" s="13" t="s">
        <v>112</v>
      </c>
      <c r="E71" s="14" t="str">
        <f t="shared" ref="E71:E132" si="8">IF(D71="Yes","TRUE","FALSE")</f>
        <v>FALSE</v>
      </c>
      <c r="F71" s="14">
        <f t="shared" ref="F71:F132" si="9">IF(E71="TRUE",C71,0)</f>
        <v>0</v>
      </c>
      <c r="G71" s="14" t="str">
        <f t="shared" ref="G71:G132" si="10">IF(D71="No","TRUE","FALSE")</f>
        <v>FALSE</v>
      </c>
      <c r="H71" s="14">
        <f t="shared" ref="H71:H132" si="11">IF(G71="TRUE",C71,0)</f>
        <v>0</v>
      </c>
      <c r="I71" s="14" t="str">
        <f t="shared" ref="I71:I132" si="12">IF(D71="N/A","TRUE","FALSE")</f>
        <v>FALSE</v>
      </c>
      <c r="J71" s="14">
        <f t="shared" ref="J71:J132" si="13">IF(I71="TRUE",C71,0)</f>
        <v>0</v>
      </c>
      <c r="K71" s="14" t="str">
        <f t="shared" ref="K71:K132" si="14">IF(D71="Pledge","TRUE","FALSE")</f>
        <v>FALSE</v>
      </c>
      <c r="L71" s="14">
        <f t="shared" ref="L71:L132" si="15">IF(K71="TRUE",C71,0)</f>
        <v>0</v>
      </c>
      <c r="M71" s="1"/>
    </row>
    <row r="72" spans="1:13" ht="15.75" thickBot="1">
      <c r="A72" s="20">
        <v>32</v>
      </c>
      <c r="B72" s="11" t="s">
        <v>28</v>
      </c>
      <c r="C72" s="12">
        <v>1</v>
      </c>
      <c r="D72" s="13" t="s">
        <v>112</v>
      </c>
      <c r="E72" s="14" t="str">
        <f t="shared" si="8"/>
        <v>FALSE</v>
      </c>
      <c r="F72" s="14">
        <f t="shared" si="9"/>
        <v>0</v>
      </c>
      <c r="G72" s="14" t="str">
        <f t="shared" si="10"/>
        <v>FALSE</v>
      </c>
      <c r="H72" s="14">
        <f t="shared" si="11"/>
        <v>0</v>
      </c>
      <c r="I72" s="14" t="str">
        <f t="shared" si="12"/>
        <v>FALSE</v>
      </c>
      <c r="J72" s="14">
        <f t="shared" si="13"/>
        <v>0</v>
      </c>
      <c r="K72" s="14" t="str">
        <f t="shared" si="14"/>
        <v>FALSE</v>
      </c>
      <c r="L72" s="14">
        <f t="shared" si="15"/>
        <v>0</v>
      </c>
      <c r="M72" s="42"/>
    </row>
    <row r="73" spans="1:13" ht="15.75" customHeight="1" thickBot="1">
      <c r="A73" s="20">
        <v>33</v>
      </c>
      <c r="B73" s="11" t="s">
        <v>29</v>
      </c>
      <c r="C73" s="12">
        <v>1</v>
      </c>
      <c r="D73" s="13" t="s">
        <v>112</v>
      </c>
      <c r="E73" s="14" t="str">
        <f t="shared" si="8"/>
        <v>FALSE</v>
      </c>
      <c r="F73" s="14">
        <f t="shared" si="9"/>
        <v>0</v>
      </c>
      <c r="G73" s="14" t="str">
        <f t="shared" si="10"/>
        <v>FALSE</v>
      </c>
      <c r="H73" s="14">
        <f t="shared" si="11"/>
        <v>0</v>
      </c>
      <c r="I73" s="14" t="str">
        <f t="shared" si="12"/>
        <v>FALSE</v>
      </c>
      <c r="J73" s="14">
        <f t="shared" si="13"/>
        <v>0</v>
      </c>
      <c r="K73" s="14" t="str">
        <f t="shared" si="14"/>
        <v>FALSE</v>
      </c>
      <c r="L73" s="14">
        <f t="shared" si="15"/>
        <v>0</v>
      </c>
      <c r="M73" s="1"/>
    </row>
    <row r="74" spans="1:13" ht="15.75" customHeight="1" thickBot="1">
      <c r="A74" s="20">
        <v>34</v>
      </c>
      <c r="B74" s="11" t="s">
        <v>30</v>
      </c>
      <c r="C74" s="12">
        <v>2</v>
      </c>
      <c r="D74" s="13" t="s">
        <v>112</v>
      </c>
      <c r="E74" s="14" t="str">
        <f t="shared" si="8"/>
        <v>FALSE</v>
      </c>
      <c r="F74" s="14">
        <f t="shared" si="9"/>
        <v>0</v>
      </c>
      <c r="G74" s="14" t="str">
        <f t="shared" si="10"/>
        <v>FALSE</v>
      </c>
      <c r="H74" s="14">
        <f t="shared" si="11"/>
        <v>0</v>
      </c>
      <c r="I74" s="14" t="str">
        <f t="shared" si="12"/>
        <v>FALSE</v>
      </c>
      <c r="J74" s="14">
        <f t="shared" si="13"/>
        <v>0</v>
      </c>
      <c r="K74" s="14" t="str">
        <f t="shared" si="14"/>
        <v>FALSE</v>
      </c>
      <c r="L74" s="14">
        <f t="shared" si="15"/>
        <v>0</v>
      </c>
      <c r="M74" s="1"/>
    </row>
    <row r="75" spans="1:13" ht="15.75" customHeight="1" thickBot="1">
      <c r="A75" s="20">
        <v>35</v>
      </c>
      <c r="B75" s="11" t="s">
        <v>31</v>
      </c>
      <c r="C75" s="12">
        <v>2</v>
      </c>
      <c r="D75" s="13" t="s">
        <v>112</v>
      </c>
      <c r="E75" s="14" t="str">
        <f t="shared" si="8"/>
        <v>FALSE</v>
      </c>
      <c r="F75" s="14">
        <f t="shared" si="9"/>
        <v>0</v>
      </c>
      <c r="G75" s="14" t="str">
        <f t="shared" si="10"/>
        <v>FALSE</v>
      </c>
      <c r="H75" s="14">
        <f t="shared" si="11"/>
        <v>0</v>
      </c>
      <c r="I75" s="14" t="str">
        <f t="shared" si="12"/>
        <v>FALSE</v>
      </c>
      <c r="J75" s="14">
        <f t="shared" si="13"/>
        <v>0</v>
      </c>
      <c r="K75" s="14" t="str">
        <f t="shared" si="14"/>
        <v>FALSE</v>
      </c>
      <c r="L75" s="14">
        <f t="shared" si="15"/>
        <v>0</v>
      </c>
      <c r="M75" s="1"/>
    </row>
    <row r="76" spans="1:13" ht="30.75" thickBot="1">
      <c r="A76" s="20">
        <v>36</v>
      </c>
      <c r="B76" s="11" t="s">
        <v>152</v>
      </c>
      <c r="C76" s="12">
        <v>2</v>
      </c>
      <c r="D76" s="13" t="s">
        <v>112</v>
      </c>
      <c r="E76" s="14" t="str">
        <f t="shared" si="8"/>
        <v>FALSE</v>
      </c>
      <c r="F76" s="14">
        <f t="shared" si="9"/>
        <v>0</v>
      </c>
      <c r="G76" s="14" t="str">
        <f t="shared" si="10"/>
        <v>FALSE</v>
      </c>
      <c r="H76" s="14">
        <f t="shared" si="11"/>
        <v>0</v>
      </c>
      <c r="I76" s="14" t="str">
        <f t="shared" si="12"/>
        <v>FALSE</v>
      </c>
      <c r="J76" s="14">
        <f t="shared" si="13"/>
        <v>0</v>
      </c>
      <c r="K76" s="14" t="str">
        <f t="shared" si="14"/>
        <v>FALSE</v>
      </c>
      <c r="L76" s="14">
        <f t="shared" si="15"/>
        <v>0</v>
      </c>
      <c r="M76" s="1"/>
    </row>
    <row r="77" spans="1:13" ht="15.75" customHeight="1" thickBot="1">
      <c r="A77" s="20">
        <v>37</v>
      </c>
      <c r="B77" s="11" t="s">
        <v>32</v>
      </c>
      <c r="C77" s="12">
        <v>2</v>
      </c>
      <c r="D77" s="13" t="s">
        <v>112</v>
      </c>
      <c r="E77" s="14" t="str">
        <f t="shared" si="8"/>
        <v>FALSE</v>
      </c>
      <c r="F77" s="14">
        <f t="shared" si="9"/>
        <v>0</v>
      </c>
      <c r="G77" s="14" t="str">
        <f t="shared" si="10"/>
        <v>FALSE</v>
      </c>
      <c r="H77" s="14">
        <f t="shared" si="11"/>
        <v>0</v>
      </c>
      <c r="I77" s="14" t="str">
        <f t="shared" si="12"/>
        <v>FALSE</v>
      </c>
      <c r="J77" s="14">
        <f t="shared" si="13"/>
        <v>0</v>
      </c>
      <c r="K77" s="14" t="str">
        <f t="shared" si="14"/>
        <v>FALSE</v>
      </c>
      <c r="L77" s="14">
        <f t="shared" si="15"/>
        <v>0</v>
      </c>
      <c r="M77" s="1"/>
    </row>
    <row r="78" spans="1:13" ht="15.75" customHeight="1" thickBot="1">
      <c r="A78" s="20">
        <v>38</v>
      </c>
      <c r="B78" s="11" t="s">
        <v>33</v>
      </c>
      <c r="C78" s="12">
        <v>2</v>
      </c>
      <c r="D78" s="13" t="s">
        <v>112</v>
      </c>
      <c r="E78" s="14" t="str">
        <f t="shared" si="8"/>
        <v>FALSE</v>
      </c>
      <c r="F78" s="14">
        <f t="shared" si="9"/>
        <v>0</v>
      </c>
      <c r="G78" s="14" t="str">
        <f t="shared" si="10"/>
        <v>FALSE</v>
      </c>
      <c r="H78" s="14">
        <f t="shared" si="11"/>
        <v>0</v>
      </c>
      <c r="I78" s="14" t="str">
        <f t="shared" si="12"/>
        <v>FALSE</v>
      </c>
      <c r="J78" s="14">
        <f t="shared" si="13"/>
        <v>0</v>
      </c>
      <c r="K78" s="14" t="str">
        <f t="shared" si="14"/>
        <v>FALSE</v>
      </c>
      <c r="L78" s="14">
        <f t="shared" si="15"/>
        <v>0</v>
      </c>
      <c r="M78" s="1"/>
    </row>
    <row r="79" spans="1:13" ht="26.25" thickBot="1">
      <c r="A79" s="20">
        <v>39</v>
      </c>
      <c r="B79" s="11" t="s">
        <v>34</v>
      </c>
      <c r="C79" s="12">
        <v>2</v>
      </c>
      <c r="D79" s="13" t="s">
        <v>112</v>
      </c>
      <c r="E79" s="14" t="str">
        <f t="shared" si="8"/>
        <v>FALSE</v>
      </c>
      <c r="F79" s="14">
        <f t="shared" si="9"/>
        <v>0</v>
      </c>
      <c r="G79" s="14" t="str">
        <f t="shared" si="10"/>
        <v>FALSE</v>
      </c>
      <c r="H79" s="14">
        <f t="shared" si="11"/>
        <v>0</v>
      </c>
      <c r="I79" s="14" t="str">
        <f t="shared" si="12"/>
        <v>FALSE</v>
      </c>
      <c r="J79" s="14">
        <f t="shared" si="13"/>
        <v>0</v>
      </c>
      <c r="K79" s="14" t="str">
        <f t="shared" si="14"/>
        <v>FALSE</v>
      </c>
      <c r="L79" s="14">
        <f t="shared" si="15"/>
        <v>0</v>
      </c>
      <c r="M79" s="1"/>
    </row>
    <row r="80" spans="1:13" ht="15.75" customHeight="1" thickBot="1">
      <c r="A80" s="20">
        <v>40</v>
      </c>
      <c r="B80" s="11" t="s">
        <v>85</v>
      </c>
      <c r="C80" s="12">
        <v>3</v>
      </c>
      <c r="D80" s="13" t="s">
        <v>112</v>
      </c>
      <c r="E80" s="14" t="str">
        <f t="shared" si="8"/>
        <v>FALSE</v>
      </c>
      <c r="F80" s="14">
        <f t="shared" si="9"/>
        <v>0</v>
      </c>
      <c r="G80" s="14" t="str">
        <f t="shared" si="10"/>
        <v>FALSE</v>
      </c>
      <c r="H80" s="14">
        <f t="shared" si="11"/>
        <v>0</v>
      </c>
      <c r="I80" s="14" t="str">
        <f t="shared" si="12"/>
        <v>FALSE</v>
      </c>
      <c r="J80" s="14">
        <f t="shared" si="13"/>
        <v>0</v>
      </c>
      <c r="K80" s="14" t="str">
        <f t="shared" si="14"/>
        <v>FALSE</v>
      </c>
      <c r="L80" s="14">
        <f t="shared" si="15"/>
        <v>0</v>
      </c>
    </row>
    <row r="81" spans="1:12" ht="30.75" customHeight="1" thickBot="1">
      <c r="A81" s="20">
        <v>40.1</v>
      </c>
      <c r="B81" s="21" t="s">
        <v>153</v>
      </c>
      <c r="C81" s="22">
        <v>2</v>
      </c>
      <c r="D81" s="23" t="s">
        <v>112</v>
      </c>
      <c r="E81" s="14" t="str">
        <f t="shared" si="8"/>
        <v>FALSE</v>
      </c>
      <c r="F81" s="14">
        <f t="shared" si="9"/>
        <v>0</v>
      </c>
      <c r="G81" s="14" t="str">
        <f t="shared" si="10"/>
        <v>FALSE</v>
      </c>
      <c r="H81" s="14">
        <f t="shared" si="11"/>
        <v>0</v>
      </c>
      <c r="I81" s="14" t="str">
        <f t="shared" si="12"/>
        <v>FALSE</v>
      </c>
      <c r="J81" s="14">
        <f t="shared" si="13"/>
        <v>0</v>
      </c>
      <c r="K81" s="14" t="str">
        <f t="shared" si="14"/>
        <v>FALSE</v>
      </c>
      <c r="L81" s="14">
        <f t="shared" si="15"/>
        <v>0</v>
      </c>
    </row>
    <row r="82" spans="1:12" ht="30.75" customHeight="1" thickBot="1">
      <c r="A82" s="20">
        <v>40.200000000000003</v>
      </c>
      <c r="B82" s="25" t="s">
        <v>154</v>
      </c>
      <c r="C82" s="26">
        <v>1</v>
      </c>
      <c r="D82" s="27" t="s">
        <v>112</v>
      </c>
      <c r="E82" s="14" t="str">
        <f t="shared" si="8"/>
        <v>FALSE</v>
      </c>
      <c r="F82" s="14">
        <f t="shared" si="9"/>
        <v>0</v>
      </c>
      <c r="G82" s="14" t="str">
        <f t="shared" si="10"/>
        <v>FALSE</v>
      </c>
      <c r="H82" s="14">
        <f t="shared" si="11"/>
        <v>0</v>
      </c>
      <c r="I82" s="14" t="str">
        <f t="shared" si="12"/>
        <v>FALSE</v>
      </c>
      <c r="J82" s="14">
        <f t="shared" si="13"/>
        <v>0</v>
      </c>
      <c r="K82" s="14" t="str">
        <f t="shared" si="14"/>
        <v>FALSE</v>
      </c>
      <c r="L82" s="14">
        <f t="shared" si="15"/>
        <v>0</v>
      </c>
    </row>
    <row r="83" spans="1:12" ht="15.75" customHeight="1" thickBot="1">
      <c r="A83" s="20">
        <v>41</v>
      </c>
      <c r="B83" s="11" t="s">
        <v>86</v>
      </c>
      <c r="C83" s="12">
        <v>3</v>
      </c>
      <c r="D83" s="13" t="s">
        <v>112</v>
      </c>
      <c r="E83" s="14" t="str">
        <f t="shared" si="8"/>
        <v>FALSE</v>
      </c>
      <c r="F83" s="14">
        <f t="shared" si="9"/>
        <v>0</v>
      </c>
      <c r="G83" s="14" t="str">
        <f t="shared" si="10"/>
        <v>FALSE</v>
      </c>
      <c r="H83" s="14">
        <f t="shared" si="11"/>
        <v>0</v>
      </c>
      <c r="I83" s="14" t="str">
        <f t="shared" si="12"/>
        <v>FALSE</v>
      </c>
      <c r="J83" s="14">
        <f t="shared" si="13"/>
        <v>0</v>
      </c>
      <c r="K83" s="14" t="str">
        <f t="shared" si="14"/>
        <v>FALSE</v>
      </c>
      <c r="L83" s="14">
        <f t="shared" si="15"/>
        <v>0</v>
      </c>
    </row>
    <row r="84" spans="1:12" ht="30.75" customHeight="1" thickBot="1">
      <c r="A84" s="20">
        <v>41.1</v>
      </c>
      <c r="B84" s="25" t="s">
        <v>155</v>
      </c>
      <c r="C84" s="26">
        <v>2</v>
      </c>
      <c r="D84" s="27" t="s">
        <v>112</v>
      </c>
      <c r="E84" s="14" t="str">
        <f t="shared" si="8"/>
        <v>FALSE</v>
      </c>
      <c r="F84" s="14">
        <f t="shared" si="9"/>
        <v>0</v>
      </c>
      <c r="G84" s="14" t="str">
        <f t="shared" si="10"/>
        <v>FALSE</v>
      </c>
      <c r="H84" s="14">
        <f t="shared" si="11"/>
        <v>0</v>
      </c>
      <c r="I84" s="14" t="str">
        <f t="shared" si="12"/>
        <v>FALSE</v>
      </c>
      <c r="J84" s="14">
        <f t="shared" si="13"/>
        <v>0</v>
      </c>
      <c r="K84" s="14" t="str">
        <f t="shared" si="14"/>
        <v>FALSE</v>
      </c>
      <c r="L84" s="14">
        <f t="shared" si="15"/>
        <v>0</v>
      </c>
    </row>
    <row r="85" spans="1:12" ht="30.75" thickBot="1">
      <c r="A85" s="20">
        <v>42</v>
      </c>
      <c r="B85" s="11" t="s">
        <v>156</v>
      </c>
      <c r="C85" s="12">
        <v>3</v>
      </c>
      <c r="D85" s="13" t="s">
        <v>112</v>
      </c>
      <c r="E85" s="14" t="str">
        <f t="shared" si="8"/>
        <v>FALSE</v>
      </c>
      <c r="F85" s="14">
        <f t="shared" si="9"/>
        <v>0</v>
      </c>
      <c r="G85" s="14" t="str">
        <f t="shared" si="10"/>
        <v>FALSE</v>
      </c>
      <c r="H85" s="14">
        <f t="shared" si="11"/>
        <v>0</v>
      </c>
      <c r="I85" s="14" t="str">
        <f t="shared" si="12"/>
        <v>FALSE</v>
      </c>
      <c r="J85" s="14">
        <f t="shared" si="13"/>
        <v>0</v>
      </c>
      <c r="K85" s="14" t="str">
        <f t="shared" si="14"/>
        <v>FALSE</v>
      </c>
      <c r="L85" s="14">
        <f t="shared" si="15"/>
        <v>0</v>
      </c>
    </row>
    <row r="86" spans="1:12" ht="15.75" thickBot="1">
      <c r="B86" s="173" t="s">
        <v>131</v>
      </c>
      <c r="C86" s="174"/>
      <c r="D86" s="175"/>
      <c r="E86" s="14"/>
      <c r="F86" s="14"/>
      <c r="G86" s="14"/>
      <c r="H86" s="14"/>
      <c r="I86" s="14"/>
      <c r="J86" s="14"/>
      <c r="K86" s="14"/>
      <c r="L86" s="14"/>
    </row>
    <row r="87" spans="1:12" ht="15.75" thickBot="1">
      <c r="B87" s="8" t="s">
        <v>0</v>
      </c>
      <c r="C87" s="9" t="s">
        <v>1</v>
      </c>
      <c r="D87" s="10" t="s">
        <v>112</v>
      </c>
      <c r="E87" s="14"/>
      <c r="F87" s="14"/>
      <c r="G87" s="14"/>
      <c r="H87" s="14"/>
      <c r="I87" s="14"/>
      <c r="J87" s="14"/>
      <c r="K87" s="14"/>
      <c r="L87" s="14"/>
    </row>
    <row r="88" spans="1:12" ht="26.25" thickBot="1">
      <c r="A88" s="20">
        <v>43</v>
      </c>
      <c r="B88" s="11" t="s">
        <v>35</v>
      </c>
      <c r="C88" s="12">
        <v>1</v>
      </c>
      <c r="D88" s="13" t="s">
        <v>112</v>
      </c>
      <c r="E88" s="14" t="str">
        <f t="shared" si="8"/>
        <v>FALSE</v>
      </c>
      <c r="F88" s="14">
        <f t="shared" si="9"/>
        <v>0</v>
      </c>
      <c r="G88" s="14" t="str">
        <f t="shared" si="10"/>
        <v>FALSE</v>
      </c>
      <c r="H88" s="14">
        <f t="shared" si="11"/>
        <v>0</v>
      </c>
      <c r="I88" s="14" t="str">
        <f t="shared" si="12"/>
        <v>FALSE</v>
      </c>
      <c r="J88" s="14">
        <f t="shared" si="13"/>
        <v>0</v>
      </c>
      <c r="K88" s="14" t="str">
        <f t="shared" si="14"/>
        <v>FALSE</v>
      </c>
      <c r="L88" s="14">
        <f t="shared" si="15"/>
        <v>0</v>
      </c>
    </row>
    <row r="89" spans="1:12" ht="15.75" customHeight="1" thickBot="1">
      <c r="A89" s="20">
        <v>44</v>
      </c>
      <c r="B89" s="11" t="s">
        <v>36</v>
      </c>
      <c r="C89" s="12">
        <v>1</v>
      </c>
      <c r="D89" s="13" t="s">
        <v>112</v>
      </c>
      <c r="E89" s="14" t="str">
        <f t="shared" si="8"/>
        <v>FALSE</v>
      </c>
      <c r="F89" s="14">
        <f t="shared" si="9"/>
        <v>0</v>
      </c>
      <c r="G89" s="14" t="str">
        <f t="shared" si="10"/>
        <v>FALSE</v>
      </c>
      <c r="H89" s="14">
        <f t="shared" si="11"/>
        <v>0</v>
      </c>
      <c r="I89" s="14" t="str">
        <f t="shared" si="12"/>
        <v>FALSE</v>
      </c>
      <c r="J89" s="14">
        <f t="shared" si="13"/>
        <v>0</v>
      </c>
      <c r="K89" s="14" t="str">
        <f t="shared" si="14"/>
        <v>FALSE</v>
      </c>
      <c r="L89" s="14">
        <f t="shared" si="15"/>
        <v>0</v>
      </c>
    </row>
    <row r="90" spans="1:12" ht="15.75" customHeight="1" thickBot="1">
      <c r="A90" s="20">
        <v>45</v>
      </c>
      <c r="B90" s="11" t="s">
        <v>37</v>
      </c>
      <c r="C90" s="12">
        <v>1</v>
      </c>
      <c r="D90" s="13" t="s">
        <v>112</v>
      </c>
      <c r="E90" s="14" t="str">
        <f t="shared" si="8"/>
        <v>FALSE</v>
      </c>
      <c r="F90" s="14">
        <f t="shared" si="9"/>
        <v>0</v>
      </c>
      <c r="G90" s="14" t="str">
        <f t="shared" si="10"/>
        <v>FALSE</v>
      </c>
      <c r="H90" s="14">
        <f t="shared" si="11"/>
        <v>0</v>
      </c>
      <c r="I90" s="14" t="str">
        <f t="shared" si="12"/>
        <v>FALSE</v>
      </c>
      <c r="J90" s="14">
        <f t="shared" si="13"/>
        <v>0</v>
      </c>
      <c r="K90" s="14" t="str">
        <f t="shared" si="14"/>
        <v>FALSE</v>
      </c>
      <c r="L90" s="14">
        <f t="shared" si="15"/>
        <v>0</v>
      </c>
    </row>
    <row r="91" spans="1:12" ht="15.75" customHeight="1" thickBot="1">
      <c r="A91" s="20">
        <v>46</v>
      </c>
      <c r="B91" s="11" t="s">
        <v>38</v>
      </c>
      <c r="C91" s="12">
        <v>1</v>
      </c>
      <c r="D91" s="13" t="s">
        <v>112</v>
      </c>
      <c r="E91" s="14" t="str">
        <f t="shared" si="8"/>
        <v>FALSE</v>
      </c>
      <c r="F91" s="14">
        <f t="shared" si="9"/>
        <v>0</v>
      </c>
      <c r="G91" s="14" t="str">
        <f t="shared" si="10"/>
        <v>FALSE</v>
      </c>
      <c r="H91" s="14">
        <f t="shared" si="11"/>
        <v>0</v>
      </c>
      <c r="I91" s="14" t="str">
        <f t="shared" si="12"/>
        <v>FALSE</v>
      </c>
      <c r="J91" s="14">
        <f t="shared" si="13"/>
        <v>0</v>
      </c>
      <c r="K91" s="14" t="str">
        <f t="shared" si="14"/>
        <v>FALSE</v>
      </c>
      <c r="L91" s="14">
        <f t="shared" si="15"/>
        <v>0</v>
      </c>
    </row>
    <row r="92" spans="1:12" ht="39" thickBot="1">
      <c r="A92" s="20">
        <v>47</v>
      </c>
      <c r="B92" s="11" t="s">
        <v>39</v>
      </c>
      <c r="C92" s="12">
        <v>2</v>
      </c>
      <c r="D92" s="13" t="s">
        <v>112</v>
      </c>
      <c r="E92" s="14" t="str">
        <f t="shared" si="8"/>
        <v>FALSE</v>
      </c>
      <c r="F92" s="14">
        <f t="shared" si="9"/>
        <v>0</v>
      </c>
      <c r="G92" s="14" t="str">
        <f t="shared" si="10"/>
        <v>FALSE</v>
      </c>
      <c r="H92" s="14">
        <f t="shared" si="11"/>
        <v>0</v>
      </c>
      <c r="I92" s="14" t="str">
        <f t="shared" si="12"/>
        <v>FALSE</v>
      </c>
      <c r="J92" s="14">
        <f t="shared" si="13"/>
        <v>0</v>
      </c>
      <c r="K92" s="14" t="str">
        <f t="shared" si="14"/>
        <v>FALSE</v>
      </c>
      <c r="L92" s="14">
        <f t="shared" si="15"/>
        <v>0</v>
      </c>
    </row>
    <row r="93" spans="1:12" ht="15.75" customHeight="1" thickBot="1">
      <c r="A93" s="20">
        <v>48</v>
      </c>
      <c r="B93" s="11" t="s">
        <v>40</v>
      </c>
      <c r="C93" s="12">
        <v>2</v>
      </c>
      <c r="D93" s="13" t="s">
        <v>112</v>
      </c>
      <c r="E93" s="14" t="str">
        <f t="shared" si="8"/>
        <v>FALSE</v>
      </c>
      <c r="F93" s="14">
        <f t="shared" si="9"/>
        <v>0</v>
      </c>
      <c r="G93" s="14" t="str">
        <f t="shared" si="10"/>
        <v>FALSE</v>
      </c>
      <c r="H93" s="14">
        <f t="shared" si="11"/>
        <v>0</v>
      </c>
      <c r="I93" s="14" t="str">
        <f t="shared" si="12"/>
        <v>FALSE</v>
      </c>
      <c r="J93" s="14">
        <f t="shared" si="13"/>
        <v>0</v>
      </c>
      <c r="K93" s="14" t="str">
        <f t="shared" si="14"/>
        <v>FALSE</v>
      </c>
      <c r="L93" s="14">
        <f t="shared" si="15"/>
        <v>0</v>
      </c>
    </row>
    <row r="94" spans="1:12" ht="15.75" thickBot="1">
      <c r="B94" s="173" t="s">
        <v>132</v>
      </c>
      <c r="C94" s="174"/>
      <c r="D94" s="175"/>
      <c r="E94" s="14"/>
      <c r="F94" s="14"/>
      <c r="G94" s="14"/>
      <c r="H94" s="14"/>
      <c r="I94" s="14"/>
      <c r="J94" s="14"/>
      <c r="K94" s="14"/>
      <c r="L94" s="14"/>
    </row>
    <row r="95" spans="1:12" ht="15.75" thickBot="1">
      <c r="B95" s="8" t="s">
        <v>0</v>
      </c>
      <c r="C95" s="9" t="s">
        <v>1</v>
      </c>
      <c r="D95" s="10" t="s">
        <v>112</v>
      </c>
      <c r="E95" s="14"/>
      <c r="F95" s="14"/>
      <c r="G95" s="14"/>
      <c r="H95" s="14"/>
      <c r="I95" s="14"/>
      <c r="J95" s="14"/>
      <c r="K95" s="14"/>
      <c r="L95" s="14"/>
    </row>
    <row r="96" spans="1:12" ht="15.75" customHeight="1" thickBot="1">
      <c r="A96" s="20">
        <v>49</v>
      </c>
      <c r="B96" s="11" t="s">
        <v>41</v>
      </c>
      <c r="C96" s="12">
        <v>2</v>
      </c>
      <c r="D96" s="13" t="s">
        <v>112</v>
      </c>
      <c r="E96" s="14" t="str">
        <f t="shared" si="8"/>
        <v>FALSE</v>
      </c>
      <c r="F96" s="14">
        <f t="shared" si="9"/>
        <v>0</v>
      </c>
      <c r="G96" s="14" t="str">
        <f t="shared" si="10"/>
        <v>FALSE</v>
      </c>
      <c r="H96" s="14">
        <f t="shared" si="11"/>
        <v>0</v>
      </c>
      <c r="I96" s="14" t="str">
        <f t="shared" si="12"/>
        <v>FALSE</v>
      </c>
      <c r="J96" s="14">
        <f t="shared" si="13"/>
        <v>0</v>
      </c>
      <c r="K96" s="14" t="str">
        <f t="shared" si="14"/>
        <v>FALSE</v>
      </c>
      <c r="L96" s="14">
        <f t="shared" si="15"/>
        <v>0</v>
      </c>
    </row>
    <row r="97" spans="1:13" ht="15.75" customHeight="1" thickBot="1">
      <c r="A97" s="20">
        <v>50</v>
      </c>
      <c r="B97" s="11" t="s">
        <v>42</v>
      </c>
      <c r="C97" s="12">
        <v>2</v>
      </c>
      <c r="D97" s="13" t="s">
        <v>112</v>
      </c>
      <c r="E97" s="14" t="str">
        <f t="shared" si="8"/>
        <v>FALSE</v>
      </c>
      <c r="F97" s="14">
        <f t="shared" si="9"/>
        <v>0</v>
      </c>
      <c r="G97" s="14" t="str">
        <f t="shared" si="10"/>
        <v>FALSE</v>
      </c>
      <c r="H97" s="14">
        <f t="shared" si="11"/>
        <v>0</v>
      </c>
      <c r="I97" s="14" t="str">
        <f t="shared" si="12"/>
        <v>FALSE</v>
      </c>
      <c r="J97" s="14">
        <f t="shared" si="13"/>
        <v>0</v>
      </c>
      <c r="K97" s="14" t="str">
        <f t="shared" si="14"/>
        <v>FALSE</v>
      </c>
      <c r="L97" s="14">
        <f t="shared" si="15"/>
        <v>0</v>
      </c>
    </row>
    <row r="98" spans="1:13" ht="30" customHeight="1" thickBot="1">
      <c r="A98" s="20">
        <v>51</v>
      </c>
      <c r="B98" s="11" t="s">
        <v>157</v>
      </c>
      <c r="C98" s="12">
        <v>2</v>
      </c>
      <c r="D98" s="13" t="s">
        <v>112</v>
      </c>
      <c r="E98" s="14" t="str">
        <f t="shared" si="8"/>
        <v>FALSE</v>
      </c>
      <c r="F98" s="14">
        <f t="shared" si="9"/>
        <v>0</v>
      </c>
      <c r="G98" s="14" t="str">
        <f t="shared" si="10"/>
        <v>FALSE</v>
      </c>
      <c r="H98" s="14">
        <f t="shared" si="11"/>
        <v>0</v>
      </c>
      <c r="I98" s="14" t="str">
        <f t="shared" si="12"/>
        <v>FALSE</v>
      </c>
      <c r="J98" s="14">
        <f t="shared" si="13"/>
        <v>0</v>
      </c>
      <c r="K98" s="14" t="str">
        <f t="shared" si="14"/>
        <v>FALSE</v>
      </c>
      <c r="L98" s="14">
        <f t="shared" si="15"/>
        <v>0</v>
      </c>
    </row>
    <row r="99" spans="1:13" ht="15.75" customHeight="1" thickBot="1">
      <c r="A99" s="20">
        <v>52</v>
      </c>
      <c r="B99" s="11" t="s">
        <v>43</v>
      </c>
      <c r="C99" s="12">
        <v>2</v>
      </c>
      <c r="D99" s="13" t="s">
        <v>112</v>
      </c>
      <c r="E99" s="14" t="str">
        <f t="shared" si="8"/>
        <v>FALSE</v>
      </c>
      <c r="F99" s="14">
        <f t="shared" si="9"/>
        <v>0</v>
      </c>
      <c r="G99" s="14" t="str">
        <f t="shared" si="10"/>
        <v>FALSE</v>
      </c>
      <c r="H99" s="14">
        <f t="shared" si="11"/>
        <v>0</v>
      </c>
      <c r="I99" s="14" t="str">
        <f t="shared" si="12"/>
        <v>FALSE</v>
      </c>
      <c r="J99" s="14">
        <f t="shared" si="13"/>
        <v>0</v>
      </c>
      <c r="K99" s="14" t="str">
        <f t="shared" si="14"/>
        <v>FALSE</v>
      </c>
      <c r="L99" s="14">
        <f t="shared" si="15"/>
        <v>0</v>
      </c>
    </row>
    <row r="100" spans="1:13" ht="15.75" customHeight="1" thickBot="1">
      <c r="A100" s="20">
        <v>53</v>
      </c>
      <c r="B100" s="11" t="s">
        <v>87</v>
      </c>
      <c r="C100" s="12">
        <v>2</v>
      </c>
      <c r="D100" s="13" t="s">
        <v>112</v>
      </c>
      <c r="E100" s="14" t="str">
        <f t="shared" si="8"/>
        <v>FALSE</v>
      </c>
      <c r="F100" s="14">
        <f t="shared" si="9"/>
        <v>0</v>
      </c>
      <c r="G100" s="14" t="str">
        <f t="shared" si="10"/>
        <v>FALSE</v>
      </c>
      <c r="H100" s="14">
        <f t="shared" si="11"/>
        <v>0</v>
      </c>
      <c r="I100" s="14" t="str">
        <f t="shared" si="12"/>
        <v>FALSE</v>
      </c>
      <c r="J100" s="14">
        <f t="shared" si="13"/>
        <v>0</v>
      </c>
      <c r="K100" s="14" t="str">
        <f t="shared" si="14"/>
        <v>FALSE</v>
      </c>
      <c r="L100" s="14">
        <f t="shared" si="15"/>
        <v>0</v>
      </c>
    </row>
    <row r="101" spans="1:13" ht="15.75" customHeight="1" thickBot="1">
      <c r="A101" s="20">
        <v>54</v>
      </c>
      <c r="B101" s="11" t="s">
        <v>88</v>
      </c>
      <c r="C101" s="12">
        <v>2</v>
      </c>
      <c r="D101" s="13" t="s">
        <v>112</v>
      </c>
      <c r="E101" s="14" t="str">
        <f t="shared" si="8"/>
        <v>FALSE</v>
      </c>
      <c r="F101" s="14">
        <f t="shared" si="9"/>
        <v>0</v>
      </c>
      <c r="G101" s="14" t="str">
        <f t="shared" si="10"/>
        <v>FALSE</v>
      </c>
      <c r="H101" s="14">
        <f t="shared" si="11"/>
        <v>0</v>
      </c>
      <c r="I101" s="14" t="str">
        <f t="shared" si="12"/>
        <v>FALSE</v>
      </c>
      <c r="J101" s="14">
        <f t="shared" si="13"/>
        <v>0</v>
      </c>
      <c r="K101" s="14" t="str">
        <f t="shared" si="14"/>
        <v>FALSE</v>
      </c>
      <c r="L101" s="14">
        <f t="shared" si="15"/>
        <v>0</v>
      </c>
    </row>
    <row r="102" spans="1:13" ht="15.75" customHeight="1" thickBot="1">
      <c r="A102" s="20">
        <v>55</v>
      </c>
      <c r="B102" s="11" t="s">
        <v>120</v>
      </c>
      <c r="C102" s="12">
        <v>2</v>
      </c>
      <c r="D102" s="13" t="s">
        <v>112</v>
      </c>
      <c r="E102" s="14" t="str">
        <f t="shared" si="8"/>
        <v>FALSE</v>
      </c>
      <c r="F102" s="14">
        <f t="shared" si="9"/>
        <v>0</v>
      </c>
      <c r="G102" s="14" t="str">
        <f t="shared" si="10"/>
        <v>FALSE</v>
      </c>
      <c r="H102" s="14">
        <f t="shared" si="11"/>
        <v>0</v>
      </c>
      <c r="I102" s="14" t="str">
        <f t="shared" si="12"/>
        <v>FALSE</v>
      </c>
      <c r="J102" s="14">
        <f t="shared" si="13"/>
        <v>0</v>
      </c>
      <c r="K102" s="14" t="str">
        <f t="shared" si="14"/>
        <v>FALSE</v>
      </c>
      <c r="L102" s="14">
        <f t="shared" si="15"/>
        <v>0</v>
      </c>
    </row>
    <row r="103" spans="1:13" ht="15.75" customHeight="1" thickBot="1">
      <c r="A103" s="20">
        <v>56</v>
      </c>
      <c r="B103" s="11" t="s">
        <v>89</v>
      </c>
      <c r="C103" s="12">
        <v>2</v>
      </c>
      <c r="D103" s="13" t="s">
        <v>112</v>
      </c>
      <c r="E103" s="14" t="str">
        <f t="shared" si="8"/>
        <v>FALSE</v>
      </c>
      <c r="F103" s="14">
        <f t="shared" si="9"/>
        <v>0</v>
      </c>
      <c r="G103" s="14" t="str">
        <f t="shared" si="10"/>
        <v>FALSE</v>
      </c>
      <c r="H103" s="14">
        <f t="shared" si="11"/>
        <v>0</v>
      </c>
      <c r="I103" s="14" t="str">
        <f t="shared" si="12"/>
        <v>FALSE</v>
      </c>
      <c r="J103" s="14">
        <f t="shared" si="13"/>
        <v>0</v>
      </c>
      <c r="K103" s="14" t="str">
        <f t="shared" si="14"/>
        <v>FALSE</v>
      </c>
      <c r="L103" s="14">
        <f t="shared" si="15"/>
        <v>0</v>
      </c>
    </row>
    <row r="104" spans="1:13">
      <c r="B104" s="32" t="s">
        <v>107</v>
      </c>
      <c r="C104" s="33">
        <f>C68-SUM(J71:J103)</f>
        <v>53</v>
      </c>
      <c r="D104" s="34" t="s">
        <v>108</v>
      </c>
      <c r="E104" s="14"/>
      <c r="F104" s="14"/>
      <c r="G104" s="14"/>
      <c r="H104" s="14"/>
      <c r="I104" s="14"/>
      <c r="J104" s="14"/>
      <c r="K104" s="14"/>
      <c r="L104" s="14"/>
    </row>
    <row r="105" spans="1:13">
      <c r="B105" s="35" t="s">
        <v>109</v>
      </c>
      <c r="C105" s="33">
        <f>SUM(F71:F103)</f>
        <v>0</v>
      </c>
      <c r="D105" s="36" t="s">
        <v>108</v>
      </c>
      <c r="E105" s="14"/>
      <c r="F105" s="14"/>
      <c r="G105" s="14"/>
      <c r="H105" s="14"/>
      <c r="I105" s="14"/>
      <c r="J105" s="14"/>
      <c r="K105" s="14"/>
      <c r="L105" s="14"/>
      <c r="M105" s="1"/>
    </row>
    <row r="106" spans="1:13" ht="15.75" thickBot="1">
      <c r="B106" s="37" t="s">
        <v>110</v>
      </c>
      <c r="C106" s="38">
        <f>(C105/C104)*100</f>
        <v>0</v>
      </c>
      <c r="D106" s="39" t="s">
        <v>111</v>
      </c>
      <c r="E106" s="14"/>
      <c r="F106" s="14"/>
      <c r="G106" s="14"/>
      <c r="H106" s="14"/>
      <c r="I106" s="14"/>
      <c r="J106" s="14"/>
      <c r="K106" s="14"/>
      <c r="L106" s="14"/>
      <c r="M106" s="1"/>
    </row>
    <row r="107" spans="1:13" ht="18.75" thickBot="1">
      <c r="B107" s="50" t="s">
        <v>103</v>
      </c>
      <c r="C107" s="51">
        <f>SUM(C109:C119)</f>
        <v>35</v>
      </c>
      <c r="D107" s="52" t="s">
        <v>99</v>
      </c>
      <c r="E107" s="14"/>
      <c r="F107" s="14"/>
      <c r="G107" s="14"/>
      <c r="H107" s="14"/>
      <c r="I107" s="14"/>
      <c r="J107" s="14"/>
      <c r="K107" s="14"/>
      <c r="L107" s="14"/>
      <c r="M107" s="1"/>
    </row>
    <row r="108" spans="1:13" ht="15.75" thickBot="1">
      <c r="B108" s="8" t="s">
        <v>0</v>
      </c>
      <c r="C108" s="9" t="s">
        <v>1</v>
      </c>
      <c r="D108" s="10" t="s">
        <v>112</v>
      </c>
      <c r="E108" s="14"/>
      <c r="F108" s="14"/>
      <c r="G108" s="14"/>
      <c r="H108" s="14"/>
      <c r="I108" s="14"/>
      <c r="J108" s="14"/>
      <c r="K108" s="14"/>
      <c r="L108" s="14"/>
    </row>
    <row r="109" spans="1:13" ht="24.75" customHeight="1" thickBot="1">
      <c r="A109" s="20">
        <v>57</v>
      </c>
      <c r="B109" s="11" t="s">
        <v>73</v>
      </c>
      <c r="C109" s="12">
        <v>2</v>
      </c>
      <c r="D109" s="13" t="s">
        <v>112</v>
      </c>
      <c r="E109" s="14" t="str">
        <f t="shared" si="8"/>
        <v>FALSE</v>
      </c>
      <c r="F109" s="14">
        <f t="shared" si="9"/>
        <v>0</v>
      </c>
      <c r="G109" s="14" t="str">
        <f t="shared" si="10"/>
        <v>FALSE</v>
      </c>
      <c r="H109" s="14">
        <f t="shared" si="11"/>
        <v>0</v>
      </c>
      <c r="I109" s="14" t="str">
        <f t="shared" si="12"/>
        <v>FALSE</v>
      </c>
      <c r="J109" s="14">
        <f t="shared" si="13"/>
        <v>0</v>
      </c>
      <c r="K109" s="14" t="str">
        <f t="shared" si="14"/>
        <v>FALSE</v>
      </c>
      <c r="L109" s="14">
        <f t="shared" si="15"/>
        <v>0</v>
      </c>
    </row>
    <row r="110" spans="1:13" ht="24.75" customHeight="1" thickBot="1">
      <c r="A110" s="20">
        <v>58</v>
      </c>
      <c r="B110" s="11" t="s">
        <v>44</v>
      </c>
      <c r="C110" s="12">
        <v>2</v>
      </c>
      <c r="D110" s="13" t="s">
        <v>112</v>
      </c>
      <c r="E110" s="14" t="str">
        <f t="shared" si="8"/>
        <v>FALSE</v>
      </c>
      <c r="F110" s="14">
        <f t="shared" si="9"/>
        <v>0</v>
      </c>
      <c r="G110" s="14" t="str">
        <f t="shared" si="10"/>
        <v>FALSE</v>
      </c>
      <c r="H110" s="14">
        <f t="shared" si="11"/>
        <v>0</v>
      </c>
      <c r="I110" s="14" t="str">
        <f t="shared" si="12"/>
        <v>FALSE</v>
      </c>
      <c r="J110" s="14">
        <f t="shared" si="13"/>
        <v>0</v>
      </c>
      <c r="K110" s="14" t="str">
        <f t="shared" si="14"/>
        <v>FALSE</v>
      </c>
      <c r="L110" s="14">
        <f t="shared" si="15"/>
        <v>0</v>
      </c>
    </row>
    <row r="111" spans="1:13" ht="15.75" thickBot="1">
      <c r="A111" s="20">
        <v>59</v>
      </c>
      <c r="B111" s="53" t="s">
        <v>121</v>
      </c>
      <c r="C111" s="54">
        <v>5</v>
      </c>
      <c r="D111" s="55" t="s">
        <v>112</v>
      </c>
      <c r="E111" s="14" t="str">
        <f>IF(D111="Yes","TRUE","FALSE")</f>
        <v>FALSE</v>
      </c>
      <c r="F111" s="14">
        <f>IF(E111="TRUE",C111,0)</f>
        <v>0</v>
      </c>
      <c r="G111" s="14" t="str">
        <f>IF(D111="No","TRUE","FALSE")</f>
        <v>FALSE</v>
      </c>
      <c r="H111" s="14">
        <f>IF(G111="TRUE",C111,0)</f>
        <v>0</v>
      </c>
      <c r="I111" s="14" t="str">
        <f>IF(D111="N/A","TRUE","FALSE")</f>
        <v>FALSE</v>
      </c>
      <c r="J111" s="14">
        <f>IF(I111="TRUE",C111,0)</f>
        <v>0</v>
      </c>
      <c r="K111" s="14" t="str">
        <f>IF(D111="Pledge","TRUE","FALSE")</f>
        <v>FALSE</v>
      </c>
      <c r="L111" s="14">
        <f>IF(K111="TRUE",C111,0)</f>
        <v>0</v>
      </c>
    </row>
    <row r="112" spans="1:13" ht="27" customHeight="1" thickBot="1">
      <c r="A112" s="20">
        <v>59.1</v>
      </c>
      <c r="B112" s="21" t="s">
        <v>158</v>
      </c>
      <c r="C112" s="22">
        <v>3</v>
      </c>
      <c r="D112" s="23" t="s">
        <v>112</v>
      </c>
      <c r="E112" s="14" t="str">
        <f t="shared" si="8"/>
        <v>FALSE</v>
      </c>
      <c r="F112" s="14">
        <f t="shared" si="9"/>
        <v>0</v>
      </c>
      <c r="G112" s="14" t="str">
        <f t="shared" si="10"/>
        <v>FALSE</v>
      </c>
      <c r="H112" s="14">
        <f t="shared" si="11"/>
        <v>0</v>
      </c>
      <c r="I112" s="14" t="str">
        <f t="shared" si="12"/>
        <v>FALSE</v>
      </c>
      <c r="J112" s="14">
        <f t="shared" si="13"/>
        <v>0</v>
      </c>
      <c r="K112" s="14" t="str">
        <f t="shared" si="14"/>
        <v>FALSE</v>
      </c>
      <c r="L112" s="14">
        <f t="shared" si="15"/>
        <v>0</v>
      </c>
    </row>
    <row r="113" spans="1:253" ht="24.75" customHeight="1" thickBot="1">
      <c r="A113" s="20">
        <v>60</v>
      </c>
      <c r="B113" s="11" t="s">
        <v>45</v>
      </c>
      <c r="C113" s="12">
        <v>3</v>
      </c>
      <c r="D113" s="13" t="s">
        <v>112</v>
      </c>
      <c r="E113" s="14" t="str">
        <f t="shared" si="8"/>
        <v>FALSE</v>
      </c>
      <c r="F113" s="14">
        <f t="shared" si="9"/>
        <v>0</v>
      </c>
      <c r="G113" s="14" t="str">
        <f t="shared" si="10"/>
        <v>FALSE</v>
      </c>
      <c r="H113" s="14">
        <f t="shared" si="11"/>
        <v>0</v>
      </c>
      <c r="I113" s="14" t="str">
        <f t="shared" si="12"/>
        <v>FALSE</v>
      </c>
      <c r="J113" s="14">
        <f t="shared" si="13"/>
        <v>0</v>
      </c>
      <c r="K113" s="14" t="str">
        <f t="shared" si="14"/>
        <v>FALSE</v>
      </c>
      <c r="L113" s="14">
        <f t="shared" si="15"/>
        <v>0</v>
      </c>
    </row>
    <row r="114" spans="1:253" ht="15.75" customHeight="1" thickBot="1">
      <c r="A114" s="20">
        <v>61</v>
      </c>
      <c r="B114" s="11" t="s">
        <v>81</v>
      </c>
      <c r="C114" s="12">
        <v>3</v>
      </c>
      <c r="D114" s="13" t="s">
        <v>112</v>
      </c>
      <c r="E114" s="14" t="str">
        <f t="shared" si="8"/>
        <v>FALSE</v>
      </c>
      <c r="F114" s="14">
        <f t="shared" si="9"/>
        <v>0</v>
      </c>
      <c r="G114" s="14" t="str">
        <f t="shared" si="10"/>
        <v>FALSE</v>
      </c>
      <c r="H114" s="14">
        <f t="shared" si="11"/>
        <v>0</v>
      </c>
      <c r="I114" s="14" t="str">
        <f t="shared" si="12"/>
        <v>FALSE</v>
      </c>
      <c r="J114" s="14">
        <f t="shared" si="13"/>
        <v>0</v>
      </c>
      <c r="K114" s="14" t="str">
        <f t="shared" si="14"/>
        <v>FALSE</v>
      </c>
      <c r="L114" s="14">
        <f t="shared" si="15"/>
        <v>0</v>
      </c>
    </row>
    <row r="115" spans="1:253" ht="24.75" customHeight="1" thickBot="1">
      <c r="A115" s="20">
        <v>62</v>
      </c>
      <c r="B115" s="56" t="s">
        <v>82</v>
      </c>
      <c r="C115" s="12">
        <v>3</v>
      </c>
      <c r="D115" s="13" t="s">
        <v>112</v>
      </c>
      <c r="E115" s="14" t="str">
        <f t="shared" si="8"/>
        <v>FALSE</v>
      </c>
      <c r="F115" s="14">
        <f t="shared" si="9"/>
        <v>0</v>
      </c>
      <c r="G115" s="14" t="str">
        <f t="shared" si="10"/>
        <v>FALSE</v>
      </c>
      <c r="H115" s="14">
        <f t="shared" si="11"/>
        <v>0</v>
      </c>
      <c r="I115" s="14" t="str">
        <f t="shared" si="12"/>
        <v>FALSE</v>
      </c>
      <c r="J115" s="14">
        <f t="shared" si="13"/>
        <v>0</v>
      </c>
      <c r="K115" s="14" t="str">
        <f t="shared" si="14"/>
        <v>FALSE</v>
      </c>
      <c r="L115" s="14">
        <f t="shared" si="15"/>
        <v>0</v>
      </c>
    </row>
    <row r="116" spans="1:253" ht="36.75" customHeight="1" thickBot="1">
      <c r="A116" s="20">
        <v>63</v>
      </c>
      <c r="B116" s="11" t="s">
        <v>83</v>
      </c>
      <c r="C116" s="12">
        <v>3</v>
      </c>
      <c r="D116" s="13" t="s">
        <v>112</v>
      </c>
      <c r="E116" s="14" t="str">
        <f t="shared" si="8"/>
        <v>FALSE</v>
      </c>
      <c r="F116" s="14">
        <f t="shared" si="9"/>
        <v>0</v>
      </c>
      <c r="G116" s="14" t="str">
        <f t="shared" si="10"/>
        <v>FALSE</v>
      </c>
      <c r="H116" s="14">
        <f t="shared" si="11"/>
        <v>0</v>
      </c>
      <c r="I116" s="14" t="str">
        <f t="shared" si="12"/>
        <v>FALSE</v>
      </c>
      <c r="J116" s="14">
        <f t="shared" si="13"/>
        <v>0</v>
      </c>
      <c r="K116" s="14" t="str">
        <f t="shared" si="14"/>
        <v>FALSE</v>
      </c>
      <c r="L116" s="14">
        <f t="shared" si="15"/>
        <v>0</v>
      </c>
    </row>
    <row r="117" spans="1:253" ht="15.75" customHeight="1" thickBot="1">
      <c r="A117" s="20">
        <v>64</v>
      </c>
      <c r="B117" s="11" t="s">
        <v>46</v>
      </c>
      <c r="C117" s="12">
        <v>3</v>
      </c>
      <c r="D117" s="13" t="s">
        <v>112</v>
      </c>
      <c r="E117" s="14" t="str">
        <f>IF(D117="Yes","TRUE","FALSE")</f>
        <v>FALSE</v>
      </c>
      <c r="F117" s="14">
        <f>IF(E117="TRUE",C117,0)</f>
        <v>0</v>
      </c>
      <c r="G117" s="14" t="str">
        <f>IF(D117="No","TRUE","FALSE")</f>
        <v>FALSE</v>
      </c>
      <c r="H117" s="14">
        <f>IF(G117="TRUE",C117,0)</f>
        <v>0</v>
      </c>
      <c r="I117" s="14" t="str">
        <f>IF(D117="N/A","TRUE","FALSE")</f>
        <v>FALSE</v>
      </c>
      <c r="J117" s="14">
        <f>IF(I117="TRUE",C117,0)</f>
        <v>0</v>
      </c>
      <c r="K117" s="14" t="str">
        <f>IF(D117="Pledge","TRUE","FALSE")</f>
        <v>FALSE</v>
      </c>
      <c r="L117" s="14">
        <f>IF(K117="TRUE",C117,0)</f>
        <v>0</v>
      </c>
    </row>
    <row r="118" spans="1:253" ht="24.75" customHeight="1" thickBot="1">
      <c r="A118" s="20">
        <v>65</v>
      </c>
      <c r="B118" s="11" t="s">
        <v>48</v>
      </c>
      <c r="C118" s="12">
        <v>5</v>
      </c>
      <c r="D118" s="13" t="s">
        <v>112</v>
      </c>
      <c r="E118" s="14" t="str">
        <f t="shared" si="8"/>
        <v>FALSE</v>
      </c>
      <c r="F118" s="14">
        <f t="shared" si="9"/>
        <v>0</v>
      </c>
      <c r="G118" s="14" t="str">
        <f t="shared" si="10"/>
        <v>FALSE</v>
      </c>
      <c r="H118" s="14">
        <f t="shared" si="11"/>
        <v>0</v>
      </c>
      <c r="I118" s="14" t="str">
        <f t="shared" si="12"/>
        <v>FALSE</v>
      </c>
      <c r="J118" s="14">
        <f t="shared" si="13"/>
        <v>0</v>
      </c>
      <c r="K118" s="14" t="str">
        <f t="shared" si="14"/>
        <v>FALSE</v>
      </c>
      <c r="L118" s="14">
        <f t="shared" si="15"/>
        <v>0</v>
      </c>
    </row>
    <row r="119" spans="1:253" ht="27" customHeight="1" thickBot="1">
      <c r="A119" s="57">
        <v>65.099999999999994</v>
      </c>
      <c r="B119" s="28" t="s">
        <v>195</v>
      </c>
      <c r="C119" s="26">
        <v>3</v>
      </c>
      <c r="D119" s="27" t="s">
        <v>112</v>
      </c>
      <c r="E119" s="14" t="str">
        <f t="shared" si="8"/>
        <v>FALSE</v>
      </c>
      <c r="F119" s="14">
        <f t="shared" si="9"/>
        <v>0</v>
      </c>
      <c r="G119" s="14" t="str">
        <f t="shared" si="10"/>
        <v>FALSE</v>
      </c>
      <c r="H119" s="14">
        <f t="shared" si="11"/>
        <v>0</v>
      </c>
      <c r="I119" s="14" t="str">
        <f t="shared" si="12"/>
        <v>FALSE</v>
      </c>
      <c r="J119" s="14">
        <f t="shared" si="13"/>
        <v>0</v>
      </c>
      <c r="K119" s="14" t="str">
        <f t="shared" si="14"/>
        <v>FALSE</v>
      </c>
      <c r="L119" s="14">
        <f t="shared" si="15"/>
        <v>0</v>
      </c>
    </row>
    <row r="120" spans="1:253">
      <c r="B120" s="32" t="s">
        <v>107</v>
      </c>
      <c r="C120" s="33">
        <f>C107-SUM(J109:J119)</f>
        <v>35</v>
      </c>
      <c r="D120" s="34" t="s">
        <v>108</v>
      </c>
      <c r="E120" s="14"/>
      <c r="F120" s="14"/>
      <c r="G120" s="14"/>
      <c r="H120" s="14"/>
      <c r="I120" s="14"/>
      <c r="J120" s="14"/>
      <c r="K120" s="14"/>
      <c r="L120" s="14"/>
    </row>
    <row r="121" spans="1:253">
      <c r="B121" s="35" t="s">
        <v>109</v>
      </c>
      <c r="C121" s="33">
        <f>SUM(F109:F119)</f>
        <v>0</v>
      </c>
      <c r="D121" s="36" t="s">
        <v>108</v>
      </c>
      <c r="E121" s="14"/>
      <c r="F121" s="14"/>
      <c r="G121" s="14"/>
      <c r="H121" s="14"/>
      <c r="I121" s="14"/>
      <c r="J121" s="14"/>
      <c r="K121" s="14"/>
      <c r="L121" s="14"/>
      <c r="M121" s="1"/>
    </row>
    <row r="122" spans="1:253" ht="15.75" thickBot="1">
      <c r="B122" s="37" t="s">
        <v>110</v>
      </c>
      <c r="C122" s="38">
        <f>(C121/C120)*100</f>
        <v>0</v>
      </c>
      <c r="D122" s="39" t="s">
        <v>111</v>
      </c>
      <c r="E122" s="14"/>
      <c r="F122" s="14"/>
      <c r="G122" s="14"/>
      <c r="H122" s="14"/>
      <c r="I122" s="14"/>
      <c r="J122" s="14"/>
      <c r="K122" s="14"/>
      <c r="L122" s="14"/>
      <c r="M122" s="1"/>
    </row>
    <row r="123" spans="1:253" s="20" customFormat="1" ht="8.25" customHeight="1" thickBot="1">
      <c r="B123" s="75"/>
      <c r="C123" s="76"/>
      <c r="D123" s="76"/>
      <c r="E123" s="58"/>
      <c r="F123" s="58"/>
      <c r="G123" s="58"/>
      <c r="H123" s="58"/>
      <c r="I123" s="58"/>
      <c r="J123" s="58"/>
      <c r="K123" s="58"/>
      <c r="L123" s="58"/>
      <c r="N123" s="142"/>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c r="FL123" s="59"/>
      <c r="FM123" s="59"/>
      <c r="FN123" s="59"/>
      <c r="FO123" s="59"/>
      <c r="FP123" s="59"/>
      <c r="FQ123" s="59"/>
      <c r="FR123" s="59"/>
      <c r="FS123" s="59"/>
      <c r="FT123" s="59"/>
      <c r="FU123" s="59"/>
      <c r="FV123" s="59"/>
      <c r="FW123" s="59"/>
      <c r="FX123" s="59"/>
      <c r="FY123" s="59"/>
      <c r="FZ123" s="59"/>
      <c r="GA123" s="59"/>
      <c r="GB123" s="59"/>
      <c r="GC123" s="59"/>
      <c r="GD123" s="59"/>
      <c r="GE123" s="59"/>
      <c r="GF123" s="59"/>
      <c r="GG123" s="59"/>
      <c r="GH123" s="59"/>
      <c r="GI123" s="59"/>
      <c r="GJ123" s="59"/>
      <c r="GK123" s="59"/>
      <c r="GL123" s="59"/>
      <c r="GM123" s="59"/>
      <c r="GN123" s="59"/>
      <c r="GO123" s="59"/>
      <c r="GP123" s="59"/>
      <c r="GQ123" s="59"/>
      <c r="GR123" s="59"/>
      <c r="GS123" s="59"/>
      <c r="GT123" s="59"/>
      <c r="GU123" s="59"/>
      <c r="GV123" s="59"/>
      <c r="GW123" s="59"/>
      <c r="GX123" s="59"/>
      <c r="GY123" s="59"/>
      <c r="GZ123" s="59"/>
      <c r="HA123" s="59"/>
      <c r="HB123" s="59"/>
      <c r="HC123" s="59"/>
      <c r="HD123" s="59"/>
      <c r="HE123" s="59"/>
      <c r="HF123" s="59"/>
      <c r="HG123" s="59"/>
      <c r="HH123" s="59"/>
      <c r="HI123" s="59"/>
      <c r="HJ123" s="59"/>
      <c r="HK123" s="59"/>
      <c r="HL123" s="59"/>
      <c r="HM123" s="59"/>
      <c r="HN123" s="59"/>
      <c r="HO123" s="59"/>
      <c r="HP123" s="59"/>
      <c r="HQ123" s="59"/>
      <c r="HR123" s="59"/>
      <c r="HS123" s="59"/>
      <c r="HT123" s="59"/>
      <c r="HU123" s="59"/>
      <c r="HV123" s="59"/>
      <c r="HW123" s="59"/>
      <c r="HX123" s="59"/>
      <c r="HY123" s="59"/>
      <c r="HZ123" s="59"/>
      <c r="IA123" s="59"/>
      <c r="IB123" s="59"/>
      <c r="IC123" s="59"/>
      <c r="ID123" s="59"/>
      <c r="IE123" s="59"/>
      <c r="IF123" s="59"/>
      <c r="IG123" s="59"/>
      <c r="IH123" s="59"/>
      <c r="II123" s="59"/>
      <c r="IJ123" s="59"/>
      <c r="IK123" s="59"/>
      <c r="IL123" s="59"/>
      <c r="IM123" s="59"/>
      <c r="IN123" s="59"/>
      <c r="IO123" s="59"/>
      <c r="IP123" s="59"/>
      <c r="IQ123" s="59"/>
      <c r="IR123" s="59"/>
      <c r="IS123" s="59"/>
    </row>
    <row r="124" spans="1:253" ht="18.75" thickBot="1">
      <c r="B124" s="50" t="s">
        <v>104</v>
      </c>
      <c r="C124" s="51">
        <v>18</v>
      </c>
      <c r="D124" s="52" t="s">
        <v>99</v>
      </c>
      <c r="E124" s="14"/>
      <c r="F124" s="14"/>
      <c r="G124" s="14"/>
      <c r="H124" s="14"/>
      <c r="I124" s="14"/>
      <c r="J124" s="14"/>
      <c r="K124" s="14"/>
      <c r="L124" s="14"/>
      <c r="M124" s="1"/>
    </row>
    <row r="125" spans="1:253" ht="15.75" thickBot="1">
      <c r="B125" s="8" t="s">
        <v>0</v>
      </c>
      <c r="C125" s="9" t="s">
        <v>1</v>
      </c>
      <c r="D125" s="10" t="s">
        <v>112</v>
      </c>
      <c r="E125" s="14"/>
      <c r="F125" s="14"/>
      <c r="G125" s="14"/>
      <c r="H125" s="14"/>
      <c r="I125" s="14"/>
      <c r="J125" s="14"/>
      <c r="K125" s="14"/>
      <c r="L125" s="14"/>
    </row>
    <row r="126" spans="1:253" ht="15.75" customHeight="1" thickBot="1">
      <c r="A126" s="20">
        <v>66</v>
      </c>
      <c r="B126" s="11" t="s">
        <v>207</v>
      </c>
      <c r="C126" s="12">
        <v>2</v>
      </c>
      <c r="D126" s="13" t="s">
        <v>112</v>
      </c>
      <c r="E126" s="14" t="str">
        <f t="shared" si="8"/>
        <v>FALSE</v>
      </c>
      <c r="F126" s="14">
        <f t="shared" si="9"/>
        <v>0</v>
      </c>
      <c r="G126" s="14" t="str">
        <f t="shared" si="10"/>
        <v>FALSE</v>
      </c>
      <c r="H126" s="14">
        <f t="shared" si="11"/>
        <v>0</v>
      </c>
      <c r="I126" s="14" t="str">
        <f t="shared" si="12"/>
        <v>FALSE</v>
      </c>
      <c r="J126" s="14">
        <f t="shared" si="13"/>
        <v>0</v>
      </c>
      <c r="K126" s="14" t="str">
        <f t="shared" si="14"/>
        <v>FALSE</v>
      </c>
      <c r="L126" s="14">
        <f t="shared" si="15"/>
        <v>0</v>
      </c>
    </row>
    <row r="127" spans="1:253" ht="15.75" customHeight="1" thickBot="1">
      <c r="A127" s="20">
        <v>67</v>
      </c>
      <c r="B127" s="11" t="s">
        <v>74</v>
      </c>
      <c r="C127" s="12">
        <v>2</v>
      </c>
      <c r="D127" s="13" t="s">
        <v>112</v>
      </c>
      <c r="E127" s="14" t="str">
        <f t="shared" si="8"/>
        <v>FALSE</v>
      </c>
      <c r="F127" s="14">
        <f t="shared" si="9"/>
        <v>0</v>
      </c>
      <c r="G127" s="14" t="str">
        <f t="shared" si="10"/>
        <v>FALSE</v>
      </c>
      <c r="H127" s="14">
        <f t="shared" si="11"/>
        <v>0</v>
      </c>
      <c r="I127" s="14" t="str">
        <f t="shared" si="12"/>
        <v>FALSE</v>
      </c>
      <c r="J127" s="14">
        <f t="shared" si="13"/>
        <v>0</v>
      </c>
      <c r="K127" s="14" t="str">
        <f t="shared" si="14"/>
        <v>FALSE</v>
      </c>
      <c r="L127" s="14">
        <f t="shared" si="15"/>
        <v>0</v>
      </c>
    </row>
    <row r="128" spans="1:253" ht="24.75" customHeight="1" thickBot="1">
      <c r="A128" s="20">
        <v>68</v>
      </c>
      <c r="B128" s="11" t="s">
        <v>75</v>
      </c>
      <c r="C128" s="12">
        <v>2</v>
      </c>
      <c r="D128" s="13" t="s">
        <v>112</v>
      </c>
      <c r="E128" s="14" t="str">
        <f t="shared" si="8"/>
        <v>FALSE</v>
      </c>
      <c r="F128" s="14">
        <f t="shared" si="9"/>
        <v>0</v>
      </c>
      <c r="G128" s="14" t="str">
        <f t="shared" si="10"/>
        <v>FALSE</v>
      </c>
      <c r="H128" s="14">
        <f t="shared" si="11"/>
        <v>0</v>
      </c>
      <c r="I128" s="14" t="str">
        <f t="shared" si="12"/>
        <v>FALSE</v>
      </c>
      <c r="J128" s="14">
        <f t="shared" si="13"/>
        <v>0</v>
      </c>
      <c r="K128" s="14" t="str">
        <f t="shared" si="14"/>
        <v>FALSE</v>
      </c>
      <c r="L128" s="14">
        <f t="shared" si="15"/>
        <v>0</v>
      </c>
    </row>
    <row r="129" spans="1:253" ht="15.75" customHeight="1" thickBot="1">
      <c r="A129" s="20">
        <v>69</v>
      </c>
      <c r="B129" s="11" t="s">
        <v>206</v>
      </c>
      <c r="C129" s="12">
        <v>2</v>
      </c>
      <c r="D129" s="13" t="s">
        <v>112</v>
      </c>
      <c r="E129" s="14" t="str">
        <f t="shared" si="8"/>
        <v>FALSE</v>
      </c>
      <c r="F129" s="14">
        <f t="shared" si="9"/>
        <v>0</v>
      </c>
      <c r="G129" s="14" t="str">
        <f t="shared" si="10"/>
        <v>FALSE</v>
      </c>
      <c r="H129" s="14">
        <f t="shared" si="11"/>
        <v>0</v>
      </c>
      <c r="I129" s="14" t="str">
        <f t="shared" si="12"/>
        <v>FALSE</v>
      </c>
      <c r="J129" s="14">
        <f t="shared" si="13"/>
        <v>0</v>
      </c>
      <c r="K129" s="14" t="str">
        <f t="shared" si="14"/>
        <v>FALSE</v>
      </c>
      <c r="L129" s="14">
        <f t="shared" si="15"/>
        <v>0</v>
      </c>
    </row>
    <row r="130" spans="1:253" ht="15.75" customHeight="1" thickBot="1">
      <c r="A130" s="20">
        <v>70</v>
      </c>
      <c r="B130" s="11" t="s">
        <v>76</v>
      </c>
      <c r="C130" s="12">
        <v>3</v>
      </c>
      <c r="D130" s="13" t="s">
        <v>112</v>
      </c>
      <c r="E130" s="14" t="str">
        <f t="shared" si="8"/>
        <v>FALSE</v>
      </c>
      <c r="F130" s="14">
        <f t="shared" si="9"/>
        <v>0</v>
      </c>
      <c r="G130" s="14" t="str">
        <f t="shared" si="10"/>
        <v>FALSE</v>
      </c>
      <c r="H130" s="14">
        <f t="shared" si="11"/>
        <v>0</v>
      </c>
      <c r="I130" s="14" t="str">
        <f t="shared" si="12"/>
        <v>FALSE</v>
      </c>
      <c r="J130" s="14">
        <f t="shared" si="13"/>
        <v>0</v>
      </c>
      <c r="K130" s="14" t="str">
        <f t="shared" si="14"/>
        <v>FALSE</v>
      </c>
      <c r="L130" s="14">
        <f t="shared" si="15"/>
        <v>0</v>
      </c>
    </row>
    <row r="131" spans="1:253" ht="15.75" customHeight="1" thickBot="1">
      <c r="A131" s="20">
        <v>71</v>
      </c>
      <c r="B131" s="11" t="s">
        <v>77</v>
      </c>
      <c r="C131" s="12">
        <v>3</v>
      </c>
      <c r="D131" s="13" t="s">
        <v>112</v>
      </c>
      <c r="E131" s="14" t="str">
        <f t="shared" si="8"/>
        <v>FALSE</v>
      </c>
      <c r="F131" s="14">
        <f t="shared" si="9"/>
        <v>0</v>
      </c>
      <c r="G131" s="14" t="str">
        <f t="shared" si="10"/>
        <v>FALSE</v>
      </c>
      <c r="H131" s="14">
        <f t="shared" si="11"/>
        <v>0</v>
      </c>
      <c r="I131" s="14" t="str">
        <f t="shared" si="12"/>
        <v>FALSE</v>
      </c>
      <c r="J131" s="14">
        <f t="shared" si="13"/>
        <v>0</v>
      </c>
      <c r="K131" s="14" t="str">
        <f t="shared" si="14"/>
        <v>FALSE</v>
      </c>
      <c r="L131" s="14">
        <f t="shared" si="15"/>
        <v>0</v>
      </c>
    </row>
    <row r="132" spans="1:253" ht="15.75" customHeight="1" thickBot="1">
      <c r="A132" s="20">
        <v>72</v>
      </c>
      <c r="B132" s="11" t="s">
        <v>91</v>
      </c>
      <c r="C132" s="12">
        <v>4</v>
      </c>
      <c r="D132" s="13" t="s">
        <v>112</v>
      </c>
      <c r="E132" s="14" t="str">
        <f t="shared" si="8"/>
        <v>FALSE</v>
      </c>
      <c r="F132" s="14">
        <f t="shared" si="9"/>
        <v>0</v>
      </c>
      <c r="G132" s="14" t="str">
        <f t="shared" si="10"/>
        <v>FALSE</v>
      </c>
      <c r="H132" s="14">
        <f t="shared" si="11"/>
        <v>0</v>
      </c>
      <c r="I132" s="14" t="str">
        <f t="shared" si="12"/>
        <v>FALSE</v>
      </c>
      <c r="J132" s="14">
        <f t="shared" si="13"/>
        <v>0</v>
      </c>
      <c r="K132" s="14" t="str">
        <f t="shared" si="14"/>
        <v>FALSE</v>
      </c>
      <c r="L132" s="14">
        <f t="shared" si="15"/>
        <v>0</v>
      </c>
    </row>
    <row r="133" spans="1:253">
      <c r="B133" s="32" t="s">
        <v>107</v>
      </c>
      <c r="C133" s="33">
        <f>C124-SUM(J126:J132)</f>
        <v>18</v>
      </c>
      <c r="D133" s="34" t="s">
        <v>108</v>
      </c>
      <c r="E133" s="14"/>
      <c r="F133" s="14"/>
      <c r="G133" s="14"/>
      <c r="H133" s="14"/>
      <c r="I133" s="14"/>
      <c r="J133" s="14"/>
      <c r="K133" s="14"/>
      <c r="L133" s="14"/>
    </row>
    <row r="134" spans="1:253">
      <c r="B134" s="35" t="s">
        <v>109</v>
      </c>
      <c r="C134" s="33">
        <f>SUM(F126:F132)</f>
        <v>0</v>
      </c>
      <c r="D134" s="36" t="s">
        <v>108</v>
      </c>
      <c r="E134" s="14"/>
      <c r="F134" s="14"/>
      <c r="G134" s="14"/>
      <c r="H134" s="14"/>
      <c r="I134" s="14"/>
      <c r="J134" s="14"/>
      <c r="K134" s="14"/>
      <c r="L134" s="14"/>
      <c r="M134" s="1"/>
    </row>
    <row r="135" spans="1:253" ht="15.75" thickBot="1">
      <c r="B135" s="37" t="s">
        <v>110</v>
      </c>
      <c r="C135" s="38">
        <f>(C134/C133)*100</f>
        <v>0</v>
      </c>
      <c r="D135" s="39" t="s">
        <v>111</v>
      </c>
      <c r="E135" s="14"/>
      <c r="F135" s="14"/>
      <c r="G135" s="14"/>
      <c r="H135" s="14"/>
      <c r="I135" s="14"/>
      <c r="J135" s="14"/>
      <c r="K135" s="14"/>
      <c r="L135" s="14"/>
      <c r="M135" s="1"/>
    </row>
    <row r="136" spans="1:253" s="20" customFormat="1" ht="8.25" customHeight="1" thickBot="1">
      <c r="B136" s="75"/>
      <c r="C136" s="76"/>
      <c r="D136" s="76"/>
      <c r="E136" s="58"/>
      <c r="F136" s="58"/>
      <c r="G136" s="58"/>
      <c r="H136" s="58"/>
      <c r="I136" s="58"/>
      <c r="J136" s="58"/>
      <c r="K136" s="58"/>
      <c r="L136" s="58"/>
      <c r="N136" s="142"/>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c r="HS136" s="59"/>
      <c r="HT136" s="59"/>
      <c r="HU136" s="59"/>
      <c r="HV136" s="59"/>
      <c r="HW136" s="59"/>
      <c r="HX136" s="59"/>
      <c r="HY136" s="59"/>
      <c r="HZ136" s="59"/>
      <c r="IA136" s="59"/>
      <c r="IB136" s="59"/>
      <c r="IC136" s="59"/>
      <c r="ID136" s="59"/>
      <c r="IE136" s="59"/>
      <c r="IF136" s="59"/>
      <c r="IG136" s="59"/>
      <c r="IH136" s="59"/>
      <c r="II136" s="59"/>
      <c r="IJ136" s="59"/>
      <c r="IK136" s="59"/>
      <c r="IL136" s="59"/>
      <c r="IM136" s="59"/>
      <c r="IN136" s="59"/>
      <c r="IO136" s="59"/>
      <c r="IP136" s="59"/>
      <c r="IQ136" s="59"/>
      <c r="IR136" s="59"/>
      <c r="IS136" s="59"/>
    </row>
    <row r="137" spans="1:253" ht="18.75" thickBot="1">
      <c r="B137" s="50" t="s">
        <v>124</v>
      </c>
      <c r="C137" s="51">
        <v>38</v>
      </c>
      <c r="D137" s="52" t="s">
        <v>99</v>
      </c>
      <c r="E137" s="14"/>
      <c r="F137" s="14"/>
      <c r="G137" s="14"/>
      <c r="H137" s="14"/>
      <c r="I137" s="14"/>
      <c r="J137" s="14"/>
      <c r="K137" s="14"/>
      <c r="L137" s="14"/>
      <c r="M137" s="1"/>
    </row>
    <row r="138" spans="1:253" ht="15.75" thickBot="1">
      <c r="B138" s="8" t="s">
        <v>0</v>
      </c>
      <c r="C138" s="9" t="s">
        <v>1</v>
      </c>
      <c r="D138" s="10" t="s">
        <v>112</v>
      </c>
      <c r="E138" s="14"/>
      <c r="F138" s="14"/>
      <c r="G138" s="14"/>
      <c r="H138" s="14"/>
      <c r="I138" s="14"/>
      <c r="J138" s="14"/>
      <c r="K138" s="14"/>
      <c r="L138" s="14"/>
    </row>
    <row r="139" spans="1:253" ht="15.75" customHeight="1" thickBot="1">
      <c r="A139" s="20">
        <v>73</v>
      </c>
      <c r="B139" s="11" t="s">
        <v>51</v>
      </c>
      <c r="C139" s="12">
        <v>1</v>
      </c>
      <c r="D139" s="13" t="s">
        <v>112</v>
      </c>
      <c r="E139" s="14" t="str">
        <f t="shared" ref="E139:E180" si="16">IF(D139="Yes","TRUE","FALSE")</f>
        <v>FALSE</v>
      </c>
      <c r="F139" s="14">
        <f t="shared" ref="F139:F180" si="17">IF(E139="TRUE",C139,0)</f>
        <v>0</v>
      </c>
      <c r="G139" s="14" t="str">
        <f t="shared" ref="G139:G180" si="18">IF(D139="No","TRUE","FALSE")</f>
        <v>FALSE</v>
      </c>
      <c r="H139" s="14">
        <f t="shared" ref="H139:H180" si="19">IF(G139="TRUE",C139,0)</f>
        <v>0</v>
      </c>
      <c r="I139" s="14" t="str">
        <f t="shared" ref="I139:I180" si="20">IF(D139="N/A","TRUE","FALSE")</f>
        <v>FALSE</v>
      </c>
      <c r="J139" s="14">
        <f t="shared" ref="J139:J180" si="21">IF(I139="TRUE",C139,0)</f>
        <v>0</v>
      </c>
      <c r="K139" s="14" t="str">
        <f t="shared" ref="K139:K180" si="22">IF(D139="Pledge","TRUE","FALSE")</f>
        <v>FALSE</v>
      </c>
      <c r="L139" s="14">
        <f t="shared" ref="L139:L180" si="23">IF(K139="TRUE",C139,0)</f>
        <v>0</v>
      </c>
    </row>
    <row r="140" spans="1:253" ht="15.75" customHeight="1" thickBot="1">
      <c r="A140" s="20">
        <v>74</v>
      </c>
      <c r="B140" s="11" t="s">
        <v>52</v>
      </c>
      <c r="C140" s="12">
        <v>1</v>
      </c>
      <c r="D140" s="13" t="s">
        <v>112</v>
      </c>
      <c r="E140" s="14" t="str">
        <f t="shared" si="16"/>
        <v>FALSE</v>
      </c>
      <c r="F140" s="14">
        <f t="shared" si="17"/>
        <v>0</v>
      </c>
      <c r="G140" s="14" t="str">
        <f t="shared" si="18"/>
        <v>FALSE</v>
      </c>
      <c r="H140" s="14">
        <f t="shared" si="19"/>
        <v>0</v>
      </c>
      <c r="I140" s="14" t="str">
        <f t="shared" si="20"/>
        <v>FALSE</v>
      </c>
      <c r="J140" s="14">
        <f t="shared" si="21"/>
        <v>0</v>
      </c>
      <c r="K140" s="14" t="str">
        <f t="shared" si="22"/>
        <v>FALSE</v>
      </c>
      <c r="L140" s="14">
        <f t="shared" si="23"/>
        <v>0</v>
      </c>
    </row>
    <row r="141" spans="1:253" ht="24.75" customHeight="1" thickBot="1">
      <c r="A141" s="20">
        <v>75</v>
      </c>
      <c r="B141" s="11" t="s">
        <v>79</v>
      </c>
      <c r="C141" s="12">
        <v>1</v>
      </c>
      <c r="D141" s="13" t="s">
        <v>112</v>
      </c>
      <c r="E141" s="14" t="str">
        <f t="shared" si="16"/>
        <v>FALSE</v>
      </c>
      <c r="F141" s="14">
        <f t="shared" si="17"/>
        <v>0</v>
      </c>
      <c r="G141" s="14" t="str">
        <f t="shared" si="18"/>
        <v>FALSE</v>
      </c>
      <c r="H141" s="14">
        <f t="shared" si="19"/>
        <v>0</v>
      </c>
      <c r="I141" s="14" t="str">
        <f t="shared" si="20"/>
        <v>FALSE</v>
      </c>
      <c r="J141" s="14">
        <f t="shared" si="21"/>
        <v>0</v>
      </c>
      <c r="K141" s="14" t="str">
        <f t="shared" si="22"/>
        <v>FALSE</v>
      </c>
      <c r="L141" s="14">
        <f t="shared" si="23"/>
        <v>0</v>
      </c>
    </row>
    <row r="142" spans="1:253" ht="15.75" customHeight="1" thickBot="1">
      <c r="A142" s="20">
        <v>76</v>
      </c>
      <c r="B142" s="11" t="s">
        <v>50</v>
      </c>
      <c r="C142" s="12">
        <v>1</v>
      </c>
      <c r="D142" s="13" t="s">
        <v>112</v>
      </c>
      <c r="E142" s="14" t="str">
        <f>IF(D142="Yes","TRUE","FALSE")</f>
        <v>FALSE</v>
      </c>
      <c r="F142" s="14">
        <f>IF(E142="TRUE",C142,0)</f>
        <v>0</v>
      </c>
      <c r="G142" s="14" t="str">
        <f>IF(D142="No","TRUE","FALSE")</f>
        <v>FALSE</v>
      </c>
      <c r="H142" s="14">
        <f>IF(G142="TRUE",C142,0)</f>
        <v>0</v>
      </c>
      <c r="I142" s="14" t="str">
        <f>IF(D142="N/A","TRUE","FALSE")</f>
        <v>FALSE</v>
      </c>
      <c r="J142" s="14">
        <f>IF(I142="TRUE",C142,0)</f>
        <v>0</v>
      </c>
      <c r="K142" s="14" t="str">
        <f>IF(D142="Pledge","TRUE","FALSE")</f>
        <v>FALSE</v>
      </c>
      <c r="L142" s="14">
        <f>IF(K142="TRUE",C142,0)</f>
        <v>0</v>
      </c>
    </row>
    <row r="143" spans="1:253" s="20" customFormat="1" ht="27" customHeight="1" thickBot="1">
      <c r="A143" s="20">
        <v>76.099999999999994</v>
      </c>
      <c r="B143" s="21" t="s">
        <v>159</v>
      </c>
      <c r="C143" s="22">
        <v>2</v>
      </c>
      <c r="D143" s="23" t="s">
        <v>112</v>
      </c>
      <c r="E143" s="58" t="str">
        <f>IF(D143="Yes","TRUE","FALSE")</f>
        <v>FALSE</v>
      </c>
      <c r="F143" s="58">
        <f>IF(E143="TRUE",C143,0)</f>
        <v>0</v>
      </c>
      <c r="G143" s="58" t="str">
        <f>IF(D143="No","TRUE","FALSE")</f>
        <v>FALSE</v>
      </c>
      <c r="H143" s="58">
        <f>IF(G143="TRUE",C143,0)</f>
        <v>0</v>
      </c>
      <c r="I143" s="58" t="str">
        <f>IF(D143="N/A","TRUE","FALSE")</f>
        <v>FALSE</v>
      </c>
      <c r="J143" s="58">
        <f>IF(I143="TRUE",C143,0)</f>
        <v>0</v>
      </c>
      <c r="K143" s="58" t="str">
        <f>IF(D143="Pledge","TRUE","FALSE")</f>
        <v>FALSE</v>
      </c>
      <c r="L143" s="58">
        <f>IF(K143="TRUE",C143,0)</f>
        <v>0</v>
      </c>
      <c r="M143" s="31"/>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c r="FJ143" s="59"/>
      <c r="FK143" s="59"/>
      <c r="FL143" s="59"/>
      <c r="FM143" s="59"/>
      <c r="FN143" s="59"/>
      <c r="FO143" s="59"/>
      <c r="FP143" s="59"/>
      <c r="FQ143" s="59"/>
      <c r="FR143" s="59"/>
      <c r="FS143" s="59"/>
      <c r="FT143" s="59"/>
      <c r="FU143" s="59"/>
      <c r="FV143" s="59"/>
      <c r="FW143" s="59"/>
      <c r="FX143" s="59"/>
      <c r="FY143" s="59"/>
      <c r="FZ143" s="59"/>
      <c r="GA143" s="59"/>
      <c r="GB143" s="59"/>
      <c r="GC143" s="59"/>
      <c r="GD143" s="59"/>
      <c r="GE143" s="59"/>
      <c r="GF143" s="59"/>
      <c r="GG143" s="59"/>
      <c r="GH143" s="59"/>
      <c r="GI143" s="59"/>
      <c r="GJ143" s="59"/>
      <c r="GK143" s="59"/>
      <c r="GL143" s="59"/>
      <c r="GM143" s="59"/>
      <c r="GN143" s="59"/>
      <c r="GO143" s="59"/>
      <c r="GP143" s="59"/>
      <c r="GQ143" s="59"/>
      <c r="GR143" s="59"/>
      <c r="GS143" s="59"/>
      <c r="GT143" s="59"/>
      <c r="GU143" s="59"/>
      <c r="GV143" s="59"/>
      <c r="GW143" s="59"/>
      <c r="GX143" s="59"/>
      <c r="GY143" s="59"/>
      <c r="GZ143" s="59"/>
      <c r="HA143" s="59"/>
      <c r="HB143" s="59"/>
      <c r="HC143" s="59"/>
      <c r="HD143" s="59"/>
      <c r="HE143" s="59"/>
      <c r="HF143" s="59"/>
      <c r="HG143" s="59"/>
      <c r="HH143" s="59"/>
      <c r="HI143" s="59"/>
      <c r="HJ143" s="59"/>
      <c r="HK143" s="59"/>
      <c r="HL143" s="59"/>
      <c r="HM143" s="59"/>
      <c r="HN143" s="59"/>
      <c r="HO143" s="59"/>
      <c r="HP143" s="59"/>
      <c r="HQ143" s="59"/>
      <c r="HR143" s="59"/>
      <c r="HS143" s="59"/>
      <c r="HT143" s="59"/>
      <c r="HU143" s="59"/>
      <c r="HV143" s="59"/>
      <c r="HW143" s="59"/>
      <c r="HX143" s="59"/>
      <c r="HY143" s="59"/>
      <c r="HZ143" s="59"/>
      <c r="IA143" s="59"/>
      <c r="IB143" s="59"/>
      <c r="IC143" s="59"/>
      <c r="ID143" s="59"/>
      <c r="IE143" s="59"/>
      <c r="IF143" s="59"/>
      <c r="IG143" s="59"/>
      <c r="IH143" s="59"/>
      <c r="II143" s="59"/>
      <c r="IJ143" s="59"/>
      <c r="IK143" s="59"/>
      <c r="IL143" s="59"/>
      <c r="IM143" s="59"/>
      <c r="IN143" s="59"/>
      <c r="IO143" s="59"/>
      <c r="IP143" s="59"/>
      <c r="IQ143" s="59"/>
      <c r="IR143" s="59"/>
      <c r="IS143" s="59"/>
    </row>
    <row r="144" spans="1:253" ht="15.75" customHeight="1" thickBot="1">
      <c r="A144" s="20">
        <v>77</v>
      </c>
      <c r="B144" s="11" t="s">
        <v>78</v>
      </c>
      <c r="C144" s="12">
        <v>2</v>
      </c>
      <c r="D144" s="13" t="s">
        <v>112</v>
      </c>
      <c r="E144" s="14" t="str">
        <f t="shared" si="16"/>
        <v>FALSE</v>
      </c>
      <c r="F144" s="14">
        <f t="shared" si="17"/>
        <v>0</v>
      </c>
      <c r="G144" s="14" t="str">
        <f t="shared" si="18"/>
        <v>FALSE</v>
      </c>
      <c r="H144" s="14">
        <f t="shared" si="19"/>
        <v>0</v>
      </c>
      <c r="I144" s="14" t="str">
        <f t="shared" si="20"/>
        <v>FALSE</v>
      </c>
      <c r="J144" s="14">
        <f t="shared" si="21"/>
        <v>0</v>
      </c>
      <c r="K144" s="14" t="str">
        <f t="shared" si="22"/>
        <v>FALSE</v>
      </c>
      <c r="L144" s="14">
        <f t="shared" si="23"/>
        <v>0</v>
      </c>
      <c r="M144" s="59"/>
    </row>
    <row r="145" spans="1:13" ht="15.75" customHeight="1" thickBot="1">
      <c r="A145" s="20">
        <v>78</v>
      </c>
      <c r="B145" s="11" t="s">
        <v>90</v>
      </c>
      <c r="C145" s="12">
        <v>2</v>
      </c>
      <c r="D145" s="13" t="s">
        <v>112</v>
      </c>
      <c r="E145" s="14" t="str">
        <f t="shared" si="16"/>
        <v>FALSE</v>
      </c>
      <c r="F145" s="14">
        <f t="shared" si="17"/>
        <v>0</v>
      </c>
      <c r="G145" s="14" t="str">
        <f t="shared" si="18"/>
        <v>FALSE</v>
      </c>
      <c r="H145" s="14">
        <f t="shared" si="19"/>
        <v>0</v>
      </c>
      <c r="I145" s="14" t="str">
        <f t="shared" si="20"/>
        <v>FALSE</v>
      </c>
      <c r="J145" s="14">
        <f t="shared" si="21"/>
        <v>0</v>
      </c>
      <c r="K145" s="14" t="str">
        <f t="shared" si="22"/>
        <v>FALSE</v>
      </c>
      <c r="L145" s="14">
        <f t="shared" si="23"/>
        <v>0</v>
      </c>
    </row>
    <row r="146" spans="1:13" ht="27" customHeight="1" thickBot="1">
      <c r="A146" s="20">
        <v>78.099999999999994</v>
      </c>
      <c r="B146" s="25" t="s">
        <v>160</v>
      </c>
      <c r="C146" s="26">
        <v>1</v>
      </c>
      <c r="D146" s="27" t="s">
        <v>112</v>
      </c>
      <c r="E146" s="14" t="str">
        <f t="shared" si="16"/>
        <v>FALSE</v>
      </c>
      <c r="F146" s="14">
        <f t="shared" si="17"/>
        <v>0</v>
      </c>
      <c r="G146" s="14" t="str">
        <f t="shared" si="18"/>
        <v>FALSE</v>
      </c>
      <c r="H146" s="14">
        <f t="shared" si="19"/>
        <v>0</v>
      </c>
      <c r="I146" s="14" t="str">
        <f t="shared" si="20"/>
        <v>FALSE</v>
      </c>
      <c r="J146" s="14">
        <f t="shared" si="21"/>
        <v>0</v>
      </c>
      <c r="K146" s="14" t="str">
        <f t="shared" si="22"/>
        <v>FALSE</v>
      </c>
      <c r="L146" s="14">
        <f t="shared" si="23"/>
        <v>0</v>
      </c>
    </row>
    <row r="147" spans="1:13" ht="15.75" customHeight="1" thickBot="1">
      <c r="A147" s="20">
        <v>79</v>
      </c>
      <c r="B147" s="11" t="s">
        <v>53</v>
      </c>
      <c r="C147" s="12">
        <v>2</v>
      </c>
      <c r="D147" s="13" t="s">
        <v>112</v>
      </c>
      <c r="E147" s="14" t="str">
        <f t="shared" si="16"/>
        <v>FALSE</v>
      </c>
      <c r="F147" s="14">
        <f t="shared" si="17"/>
        <v>0</v>
      </c>
      <c r="G147" s="14" t="str">
        <f t="shared" si="18"/>
        <v>FALSE</v>
      </c>
      <c r="H147" s="14">
        <f t="shared" si="19"/>
        <v>0</v>
      </c>
      <c r="I147" s="14" t="str">
        <f t="shared" si="20"/>
        <v>FALSE</v>
      </c>
      <c r="J147" s="14">
        <f t="shared" si="21"/>
        <v>0</v>
      </c>
      <c r="K147" s="14" t="str">
        <f t="shared" si="22"/>
        <v>FALSE</v>
      </c>
      <c r="L147" s="14">
        <f t="shared" si="23"/>
        <v>0</v>
      </c>
    </row>
    <row r="148" spans="1:13" ht="15.75" customHeight="1" thickBot="1">
      <c r="A148" s="20">
        <v>80</v>
      </c>
      <c r="B148" s="11" t="s">
        <v>54</v>
      </c>
      <c r="C148" s="12">
        <v>3</v>
      </c>
      <c r="D148" s="13" t="s">
        <v>112</v>
      </c>
      <c r="E148" s="14" t="str">
        <f t="shared" si="16"/>
        <v>FALSE</v>
      </c>
      <c r="F148" s="14">
        <f t="shared" si="17"/>
        <v>0</v>
      </c>
      <c r="G148" s="14" t="str">
        <f t="shared" si="18"/>
        <v>FALSE</v>
      </c>
      <c r="H148" s="14">
        <f t="shared" si="19"/>
        <v>0</v>
      </c>
      <c r="I148" s="14" t="str">
        <f t="shared" si="20"/>
        <v>FALSE</v>
      </c>
      <c r="J148" s="14">
        <f t="shared" si="21"/>
        <v>0</v>
      </c>
      <c r="K148" s="14" t="str">
        <f t="shared" si="22"/>
        <v>FALSE</v>
      </c>
      <c r="L148" s="14">
        <f t="shared" si="23"/>
        <v>0</v>
      </c>
    </row>
    <row r="149" spans="1:13" ht="27" customHeight="1" thickBot="1">
      <c r="A149" s="20">
        <v>80.099999999999994</v>
      </c>
      <c r="B149" s="60" t="s">
        <v>161</v>
      </c>
      <c r="C149" s="22">
        <v>2</v>
      </c>
      <c r="D149" s="23" t="s">
        <v>112</v>
      </c>
      <c r="E149" s="14" t="str">
        <f t="shared" si="16"/>
        <v>FALSE</v>
      </c>
      <c r="F149" s="14">
        <f t="shared" si="17"/>
        <v>0</v>
      </c>
      <c r="G149" s="14" t="str">
        <f t="shared" si="18"/>
        <v>FALSE</v>
      </c>
      <c r="H149" s="14">
        <f t="shared" si="19"/>
        <v>0</v>
      </c>
      <c r="I149" s="14" t="str">
        <f t="shared" si="20"/>
        <v>FALSE</v>
      </c>
      <c r="J149" s="14">
        <f t="shared" si="21"/>
        <v>0</v>
      </c>
      <c r="K149" s="14" t="str">
        <f t="shared" si="22"/>
        <v>FALSE</v>
      </c>
      <c r="L149" s="14">
        <f t="shared" si="23"/>
        <v>0</v>
      </c>
    </row>
    <row r="150" spans="1:13" ht="15.75" customHeight="1" thickBot="1">
      <c r="A150" s="57">
        <v>81</v>
      </c>
      <c r="B150" s="11" t="s">
        <v>55</v>
      </c>
      <c r="C150" s="12">
        <v>3</v>
      </c>
      <c r="D150" s="13" t="s">
        <v>112</v>
      </c>
      <c r="E150" s="14" t="str">
        <f t="shared" si="16"/>
        <v>FALSE</v>
      </c>
      <c r="F150" s="14">
        <f t="shared" si="17"/>
        <v>0</v>
      </c>
      <c r="G150" s="14" t="str">
        <f t="shared" si="18"/>
        <v>FALSE</v>
      </c>
      <c r="H150" s="14">
        <f t="shared" si="19"/>
        <v>0</v>
      </c>
      <c r="I150" s="14" t="str">
        <f t="shared" si="20"/>
        <v>FALSE</v>
      </c>
      <c r="J150" s="14">
        <f t="shared" si="21"/>
        <v>0</v>
      </c>
      <c r="K150" s="14" t="str">
        <f t="shared" si="22"/>
        <v>FALSE</v>
      </c>
      <c r="L150" s="14">
        <f t="shared" si="23"/>
        <v>0</v>
      </c>
    </row>
    <row r="151" spans="1:13" ht="15.75" customHeight="1" thickBot="1">
      <c r="A151" s="57">
        <v>82</v>
      </c>
      <c r="B151" s="11" t="s">
        <v>56</v>
      </c>
      <c r="C151" s="12">
        <v>4</v>
      </c>
      <c r="D151" s="13" t="s">
        <v>112</v>
      </c>
      <c r="E151" s="14" t="str">
        <f t="shared" si="16"/>
        <v>FALSE</v>
      </c>
      <c r="F151" s="14">
        <f t="shared" si="17"/>
        <v>0</v>
      </c>
      <c r="G151" s="14" t="str">
        <f t="shared" si="18"/>
        <v>FALSE</v>
      </c>
      <c r="H151" s="14">
        <f t="shared" si="19"/>
        <v>0</v>
      </c>
      <c r="I151" s="14" t="str">
        <f t="shared" si="20"/>
        <v>FALSE</v>
      </c>
      <c r="J151" s="14">
        <f t="shared" si="21"/>
        <v>0</v>
      </c>
      <c r="K151" s="14" t="str">
        <f t="shared" si="22"/>
        <v>FALSE</v>
      </c>
      <c r="L151" s="14">
        <f t="shared" si="23"/>
        <v>0</v>
      </c>
    </row>
    <row r="152" spans="1:13" ht="27" customHeight="1" thickBot="1">
      <c r="A152" s="57">
        <v>82.1</v>
      </c>
      <c r="B152" s="28" t="s">
        <v>194</v>
      </c>
      <c r="C152" s="26">
        <v>1</v>
      </c>
      <c r="D152" s="27" t="s">
        <v>112</v>
      </c>
      <c r="E152" s="14" t="str">
        <f t="shared" si="16"/>
        <v>FALSE</v>
      </c>
      <c r="F152" s="14">
        <f t="shared" si="17"/>
        <v>0</v>
      </c>
      <c r="G152" s="14" t="str">
        <f t="shared" si="18"/>
        <v>FALSE</v>
      </c>
      <c r="H152" s="14">
        <f t="shared" si="19"/>
        <v>0</v>
      </c>
      <c r="I152" s="14" t="str">
        <f t="shared" si="20"/>
        <v>FALSE</v>
      </c>
      <c r="J152" s="14">
        <f t="shared" si="21"/>
        <v>0</v>
      </c>
      <c r="K152" s="14" t="str">
        <f t="shared" si="22"/>
        <v>FALSE</v>
      </c>
      <c r="L152" s="14">
        <f t="shared" si="23"/>
        <v>0</v>
      </c>
    </row>
    <row r="153" spans="1:13" ht="15.75" customHeight="1" thickBot="1">
      <c r="A153" s="57">
        <v>83</v>
      </c>
      <c r="B153" s="11" t="s">
        <v>57</v>
      </c>
      <c r="C153" s="12">
        <v>4</v>
      </c>
      <c r="D153" s="13" t="s">
        <v>112</v>
      </c>
      <c r="E153" s="14" t="str">
        <f t="shared" si="16"/>
        <v>FALSE</v>
      </c>
      <c r="F153" s="14">
        <f t="shared" si="17"/>
        <v>0</v>
      </c>
      <c r="G153" s="14" t="str">
        <f t="shared" si="18"/>
        <v>FALSE</v>
      </c>
      <c r="H153" s="14">
        <f t="shared" si="19"/>
        <v>0</v>
      </c>
      <c r="I153" s="14" t="str">
        <f t="shared" si="20"/>
        <v>FALSE</v>
      </c>
      <c r="J153" s="14">
        <f t="shared" si="21"/>
        <v>0</v>
      </c>
      <c r="K153" s="14" t="str">
        <f t="shared" si="22"/>
        <v>FALSE</v>
      </c>
      <c r="L153" s="14">
        <f t="shared" si="23"/>
        <v>0</v>
      </c>
    </row>
    <row r="154" spans="1:13" ht="27" customHeight="1" thickBot="1">
      <c r="A154" s="57">
        <v>83.1</v>
      </c>
      <c r="B154" s="28" t="s">
        <v>162</v>
      </c>
      <c r="C154" s="26">
        <v>3</v>
      </c>
      <c r="D154" s="27" t="s">
        <v>112</v>
      </c>
      <c r="E154" s="14" t="str">
        <f t="shared" si="16"/>
        <v>FALSE</v>
      </c>
      <c r="F154" s="14">
        <f t="shared" si="17"/>
        <v>0</v>
      </c>
      <c r="G154" s="14" t="str">
        <f t="shared" si="18"/>
        <v>FALSE</v>
      </c>
      <c r="H154" s="14">
        <f t="shared" si="19"/>
        <v>0</v>
      </c>
      <c r="I154" s="14" t="str">
        <f t="shared" si="20"/>
        <v>FALSE</v>
      </c>
      <c r="J154" s="14">
        <f t="shared" si="21"/>
        <v>0</v>
      </c>
      <c r="K154" s="14" t="str">
        <f t="shared" si="22"/>
        <v>FALSE</v>
      </c>
      <c r="L154" s="14">
        <f t="shared" si="23"/>
        <v>0</v>
      </c>
    </row>
    <row r="155" spans="1:13" ht="27" customHeight="1" thickBot="1">
      <c r="A155" s="57">
        <v>83.2</v>
      </c>
      <c r="B155" s="28" t="s">
        <v>193</v>
      </c>
      <c r="C155" s="26">
        <v>2</v>
      </c>
      <c r="D155" s="27" t="s">
        <v>112</v>
      </c>
      <c r="E155" s="14" t="str">
        <f t="shared" si="16"/>
        <v>FALSE</v>
      </c>
      <c r="F155" s="14">
        <f t="shared" si="17"/>
        <v>0</v>
      </c>
      <c r="G155" s="14" t="str">
        <f t="shared" si="18"/>
        <v>FALSE</v>
      </c>
      <c r="H155" s="14">
        <f t="shared" si="19"/>
        <v>0</v>
      </c>
      <c r="I155" s="14" t="str">
        <f t="shared" si="20"/>
        <v>FALSE</v>
      </c>
      <c r="J155" s="14">
        <f t="shared" si="21"/>
        <v>0</v>
      </c>
      <c r="K155" s="14" t="str">
        <f t="shared" si="22"/>
        <v>FALSE</v>
      </c>
      <c r="L155" s="14">
        <f t="shared" si="23"/>
        <v>0</v>
      </c>
    </row>
    <row r="156" spans="1:13" ht="27" customHeight="1" thickBot="1">
      <c r="A156" s="57">
        <v>83.3</v>
      </c>
      <c r="B156" s="25" t="s">
        <v>163</v>
      </c>
      <c r="C156" s="26">
        <v>3</v>
      </c>
      <c r="D156" s="27" t="s">
        <v>112</v>
      </c>
      <c r="E156" s="14" t="str">
        <f t="shared" si="16"/>
        <v>FALSE</v>
      </c>
      <c r="F156" s="14">
        <f t="shared" si="17"/>
        <v>0</v>
      </c>
      <c r="G156" s="14" t="str">
        <f t="shared" si="18"/>
        <v>FALSE</v>
      </c>
      <c r="H156" s="14">
        <f t="shared" si="19"/>
        <v>0</v>
      </c>
      <c r="I156" s="14" t="str">
        <f t="shared" si="20"/>
        <v>FALSE</v>
      </c>
      <c r="J156" s="14">
        <f t="shared" si="21"/>
        <v>0</v>
      </c>
      <c r="K156" s="14" t="str">
        <f t="shared" si="22"/>
        <v>FALSE</v>
      </c>
      <c r="L156" s="14">
        <f t="shared" si="23"/>
        <v>0</v>
      </c>
    </row>
    <row r="157" spans="1:13">
      <c r="B157" s="32" t="s">
        <v>107</v>
      </c>
      <c r="C157" s="33">
        <f>C137-SUM(J139:J156)</f>
        <v>38</v>
      </c>
      <c r="D157" s="34" t="s">
        <v>108</v>
      </c>
      <c r="E157" s="14"/>
      <c r="F157" s="14"/>
      <c r="G157" s="14"/>
      <c r="H157" s="14"/>
      <c r="I157" s="14"/>
      <c r="J157" s="14"/>
      <c r="K157" s="14"/>
      <c r="L157" s="14"/>
    </row>
    <row r="158" spans="1:13">
      <c r="B158" s="35" t="s">
        <v>109</v>
      </c>
      <c r="C158" s="33">
        <f>SUM(F139:F156)</f>
        <v>0</v>
      </c>
      <c r="D158" s="36" t="s">
        <v>108</v>
      </c>
      <c r="E158" s="14"/>
      <c r="F158" s="14"/>
      <c r="G158" s="14"/>
      <c r="H158" s="14"/>
      <c r="I158" s="14"/>
      <c r="J158" s="14"/>
      <c r="K158" s="14"/>
      <c r="L158" s="14"/>
      <c r="M158" s="1"/>
    </row>
    <row r="159" spans="1:13" ht="15.75" thickBot="1">
      <c r="B159" s="37" t="s">
        <v>110</v>
      </c>
      <c r="C159" s="38">
        <f>(C158/C157)*100</f>
        <v>0</v>
      </c>
      <c r="D159" s="39" t="s">
        <v>111</v>
      </c>
      <c r="E159" s="14"/>
      <c r="F159" s="14"/>
      <c r="G159" s="14"/>
      <c r="H159" s="14"/>
      <c r="I159" s="14"/>
      <c r="J159" s="14"/>
      <c r="K159" s="14"/>
      <c r="L159" s="14"/>
      <c r="M159" s="1"/>
    </row>
    <row r="160" spans="1:13" ht="18.75" thickBot="1">
      <c r="B160" s="50" t="s">
        <v>105</v>
      </c>
      <c r="C160" s="51">
        <v>18</v>
      </c>
      <c r="D160" s="52" t="s">
        <v>99</v>
      </c>
      <c r="E160" s="14"/>
      <c r="F160" s="14"/>
      <c r="G160" s="14"/>
      <c r="H160" s="14"/>
      <c r="I160" s="14"/>
      <c r="J160" s="14"/>
      <c r="K160" s="14"/>
      <c r="L160" s="14"/>
      <c r="M160" s="1"/>
    </row>
    <row r="161" spans="1:253" ht="15.75" thickBot="1">
      <c r="B161" s="8" t="s">
        <v>0</v>
      </c>
      <c r="C161" s="9" t="s">
        <v>1</v>
      </c>
      <c r="D161" s="10" t="s">
        <v>112</v>
      </c>
      <c r="E161" s="14"/>
      <c r="F161" s="14"/>
      <c r="G161" s="14"/>
      <c r="H161" s="14"/>
      <c r="I161" s="14"/>
      <c r="J161" s="14"/>
      <c r="K161" s="14"/>
      <c r="L161" s="14"/>
    </row>
    <row r="162" spans="1:253" ht="26.25" thickBot="1">
      <c r="A162" s="20">
        <v>84</v>
      </c>
      <c r="B162" s="11" t="s">
        <v>58</v>
      </c>
      <c r="C162" s="12">
        <v>2</v>
      </c>
      <c r="D162" s="13" t="s">
        <v>112</v>
      </c>
      <c r="E162" s="14" t="str">
        <f t="shared" si="16"/>
        <v>FALSE</v>
      </c>
      <c r="F162" s="14">
        <f t="shared" si="17"/>
        <v>0</v>
      </c>
      <c r="G162" s="14" t="str">
        <f t="shared" si="18"/>
        <v>FALSE</v>
      </c>
      <c r="H162" s="14">
        <f t="shared" si="19"/>
        <v>0</v>
      </c>
      <c r="I162" s="14" t="str">
        <f t="shared" si="20"/>
        <v>FALSE</v>
      </c>
      <c r="J162" s="14">
        <f t="shared" si="21"/>
        <v>0</v>
      </c>
      <c r="K162" s="14" t="str">
        <f t="shared" si="22"/>
        <v>FALSE</v>
      </c>
      <c r="L162" s="14">
        <f t="shared" si="23"/>
        <v>0</v>
      </c>
    </row>
    <row r="163" spans="1:253" ht="26.25" thickBot="1">
      <c r="A163" s="20">
        <v>85</v>
      </c>
      <c r="B163" s="11" t="s">
        <v>59</v>
      </c>
      <c r="C163" s="12">
        <v>2</v>
      </c>
      <c r="D163" s="13" t="s">
        <v>112</v>
      </c>
      <c r="E163" s="14" t="str">
        <f t="shared" si="16"/>
        <v>FALSE</v>
      </c>
      <c r="F163" s="14">
        <f t="shared" si="17"/>
        <v>0</v>
      </c>
      <c r="G163" s="14" t="str">
        <f t="shared" si="18"/>
        <v>FALSE</v>
      </c>
      <c r="H163" s="14">
        <f t="shared" si="19"/>
        <v>0</v>
      </c>
      <c r="I163" s="14" t="str">
        <f t="shared" si="20"/>
        <v>FALSE</v>
      </c>
      <c r="J163" s="14">
        <f t="shared" si="21"/>
        <v>0</v>
      </c>
      <c r="K163" s="14" t="str">
        <f t="shared" si="22"/>
        <v>FALSE</v>
      </c>
      <c r="L163" s="14">
        <f t="shared" si="23"/>
        <v>0</v>
      </c>
    </row>
    <row r="164" spans="1:253" ht="26.25" thickBot="1">
      <c r="A164" s="20">
        <v>86</v>
      </c>
      <c r="B164" s="11" t="s">
        <v>60</v>
      </c>
      <c r="C164" s="12">
        <v>2</v>
      </c>
      <c r="D164" s="13" t="s">
        <v>112</v>
      </c>
      <c r="E164" s="14" t="str">
        <f t="shared" si="16"/>
        <v>FALSE</v>
      </c>
      <c r="F164" s="14">
        <f t="shared" si="17"/>
        <v>0</v>
      </c>
      <c r="G164" s="14" t="str">
        <f t="shared" si="18"/>
        <v>FALSE</v>
      </c>
      <c r="H164" s="14">
        <f t="shared" si="19"/>
        <v>0</v>
      </c>
      <c r="I164" s="14" t="str">
        <f t="shared" si="20"/>
        <v>FALSE</v>
      </c>
      <c r="J164" s="14">
        <f t="shared" si="21"/>
        <v>0</v>
      </c>
      <c r="K164" s="14" t="str">
        <f t="shared" si="22"/>
        <v>FALSE</v>
      </c>
      <c r="L164" s="14">
        <f t="shared" si="23"/>
        <v>0</v>
      </c>
    </row>
    <row r="165" spans="1:253" ht="15.75" customHeight="1" thickBot="1">
      <c r="A165" s="20">
        <v>87</v>
      </c>
      <c r="B165" s="11" t="s">
        <v>80</v>
      </c>
      <c r="C165" s="12">
        <v>2</v>
      </c>
      <c r="D165" s="13" t="s">
        <v>112</v>
      </c>
      <c r="E165" s="14" t="str">
        <f t="shared" si="16"/>
        <v>FALSE</v>
      </c>
      <c r="F165" s="14">
        <f t="shared" si="17"/>
        <v>0</v>
      </c>
      <c r="G165" s="14" t="str">
        <f t="shared" si="18"/>
        <v>FALSE</v>
      </c>
      <c r="H165" s="14">
        <f t="shared" si="19"/>
        <v>0</v>
      </c>
      <c r="I165" s="14" t="str">
        <f t="shared" si="20"/>
        <v>FALSE</v>
      </c>
      <c r="J165" s="14">
        <f t="shared" si="21"/>
        <v>0</v>
      </c>
      <c r="K165" s="14" t="str">
        <f t="shared" si="22"/>
        <v>FALSE</v>
      </c>
      <c r="L165" s="14">
        <f t="shared" si="23"/>
        <v>0</v>
      </c>
    </row>
    <row r="166" spans="1:253" ht="15.75" customHeight="1" thickBot="1">
      <c r="A166" s="20">
        <v>88</v>
      </c>
      <c r="B166" s="11" t="s">
        <v>61</v>
      </c>
      <c r="C166" s="12">
        <v>2</v>
      </c>
      <c r="D166" s="13" t="s">
        <v>112</v>
      </c>
      <c r="E166" s="14" t="str">
        <f t="shared" si="16"/>
        <v>FALSE</v>
      </c>
      <c r="F166" s="14">
        <f t="shared" si="17"/>
        <v>0</v>
      </c>
      <c r="G166" s="14" t="str">
        <f t="shared" si="18"/>
        <v>FALSE</v>
      </c>
      <c r="H166" s="14">
        <f t="shared" si="19"/>
        <v>0</v>
      </c>
      <c r="I166" s="14" t="str">
        <f t="shared" si="20"/>
        <v>FALSE</v>
      </c>
      <c r="J166" s="14">
        <f t="shared" si="21"/>
        <v>0</v>
      </c>
      <c r="K166" s="14" t="str">
        <f t="shared" si="22"/>
        <v>FALSE</v>
      </c>
      <c r="L166" s="14">
        <f t="shared" si="23"/>
        <v>0</v>
      </c>
    </row>
    <row r="167" spans="1:253" ht="15.75" customHeight="1" thickBot="1">
      <c r="A167" s="20">
        <v>89</v>
      </c>
      <c r="B167" s="11" t="s">
        <v>63</v>
      </c>
      <c r="C167" s="12">
        <v>2</v>
      </c>
      <c r="D167" s="13" t="s">
        <v>112</v>
      </c>
      <c r="E167" s="14" t="str">
        <f t="shared" si="16"/>
        <v>FALSE</v>
      </c>
      <c r="F167" s="14">
        <f t="shared" si="17"/>
        <v>0</v>
      </c>
      <c r="G167" s="14" t="str">
        <f t="shared" si="18"/>
        <v>FALSE</v>
      </c>
      <c r="H167" s="14">
        <f t="shared" si="19"/>
        <v>0</v>
      </c>
      <c r="I167" s="14" t="str">
        <f t="shared" si="20"/>
        <v>FALSE</v>
      </c>
      <c r="J167" s="14">
        <f t="shared" si="21"/>
        <v>0</v>
      </c>
      <c r="K167" s="14" t="str">
        <f t="shared" si="22"/>
        <v>FALSE</v>
      </c>
      <c r="L167" s="14">
        <f t="shared" si="23"/>
        <v>0</v>
      </c>
    </row>
    <row r="168" spans="1:253" ht="30.75" thickBot="1">
      <c r="A168" s="20">
        <v>89.1</v>
      </c>
      <c r="B168" s="25" t="s">
        <v>164</v>
      </c>
      <c r="C168" s="26">
        <v>1</v>
      </c>
      <c r="D168" s="27" t="s">
        <v>112</v>
      </c>
      <c r="E168" s="14" t="str">
        <f t="shared" si="16"/>
        <v>FALSE</v>
      </c>
      <c r="F168" s="14">
        <f t="shared" si="17"/>
        <v>0</v>
      </c>
      <c r="G168" s="14" t="str">
        <f t="shared" si="18"/>
        <v>FALSE</v>
      </c>
      <c r="H168" s="14">
        <f t="shared" si="19"/>
        <v>0</v>
      </c>
      <c r="I168" s="14" t="str">
        <f t="shared" si="20"/>
        <v>FALSE</v>
      </c>
      <c r="J168" s="14">
        <f t="shared" si="21"/>
        <v>0</v>
      </c>
      <c r="K168" s="14" t="str">
        <f t="shared" si="22"/>
        <v>FALSE</v>
      </c>
      <c r="L168" s="14">
        <f t="shared" si="23"/>
        <v>0</v>
      </c>
    </row>
    <row r="169" spans="1:253" ht="15.75" customHeight="1" thickBot="1">
      <c r="A169" s="20">
        <v>90</v>
      </c>
      <c r="B169" s="11" t="s">
        <v>64</v>
      </c>
      <c r="C169" s="12">
        <v>2</v>
      </c>
      <c r="D169" s="13" t="s">
        <v>112</v>
      </c>
      <c r="E169" s="14" t="str">
        <f t="shared" si="16"/>
        <v>FALSE</v>
      </c>
      <c r="F169" s="14">
        <f t="shared" si="17"/>
        <v>0</v>
      </c>
      <c r="G169" s="14" t="str">
        <f t="shared" si="18"/>
        <v>FALSE</v>
      </c>
      <c r="H169" s="14">
        <f t="shared" si="19"/>
        <v>0</v>
      </c>
      <c r="I169" s="14" t="str">
        <f t="shared" si="20"/>
        <v>FALSE</v>
      </c>
      <c r="J169" s="14">
        <f t="shared" si="21"/>
        <v>0</v>
      </c>
      <c r="K169" s="14" t="str">
        <f t="shared" si="22"/>
        <v>FALSE</v>
      </c>
      <c r="L169" s="14">
        <f t="shared" si="23"/>
        <v>0</v>
      </c>
    </row>
    <row r="170" spans="1:253" ht="26.25" thickBot="1">
      <c r="A170" s="20">
        <v>91</v>
      </c>
      <c r="B170" s="11" t="s">
        <v>62</v>
      </c>
      <c r="C170" s="12">
        <v>3</v>
      </c>
      <c r="D170" s="13" t="s">
        <v>112</v>
      </c>
      <c r="E170" s="14" t="str">
        <f t="shared" si="16"/>
        <v>FALSE</v>
      </c>
      <c r="F170" s="14">
        <f t="shared" si="17"/>
        <v>0</v>
      </c>
      <c r="G170" s="14" t="str">
        <f t="shared" si="18"/>
        <v>FALSE</v>
      </c>
      <c r="H170" s="14">
        <f t="shared" si="19"/>
        <v>0</v>
      </c>
      <c r="I170" s="14" t="str">
        <f t="shared" si="20"/>
        <v>FALSE</v>
      </c>
      <c r="J170" s="14">
        <f t="shared" si="21"/>
        <v>0</v>
      </c>
      <c r="K170" s="14" t="str">
        <f t="shared" si="22"/>
        <v>FALSE</v>
      </c>
      <c r="L170" s="14">
        <f t="shared" si="23"/>
        <v>0</v>
      </c>
    </row>
    <row r="171" spans="1:253">
      <c r="B171" s="32" t="s">
        <v>107</v>
      </c>
      <c r="C171" s="33">
        <f>C160-SUM(J162:J170)</f>
        <v>18</v>
      </c>
      <c r="D171" s="34" t="s">
        <v>108</v>
      </c>
      <c r="E171" s="14"/>
      <c r="F171" s="14"/>
      <c r="G171" s="14"/>
      <c r="H171" s="14"/>
      <c r="I171" s="14"/>
      <c r="J171" s="14"/>
      <c r="K171" s="14"/>
      <c r="L171" s="14"/>
      <c r="M171" s="1"/>
    </row>
    <row r="172" spans="1:253">
      <c r="B172" s="35" t="s">
        <v>109</v>
      </c>
      <c r="C172" s="33">
        <f>SUM(F162:F170)</f>
        <v>0</v>
      </c>
      <c r="D172" s="36" t="s">
        <v>108</v>
      </c>
      <c r="E172" s="14"/>
      <c r="F172" s="14"/>
      <c r="G172" s="14"/>
      <c r="H172" s="14"/>
      <c r="I172" s="14"/>
      <c r="J172" s="14"/>
      <c r="K172" s="14"/>
      <c r="L172" s="14"/>
      <c r="M172" s="1"/>
    </row>
    <row r="173" spans="1:253" ht="15.75" thickBot="1">
      <c r="B173" s="37" t="s">
        <v>110</v>
      </c>
      <c r="C173" s="38">
        <f>(C172/C171)*100</f>
        <v>0</v>
      </c>
      <c r="D173" s="39" t="s">
        <v>111</v>
      </c>
      <c r="E173" s="14"/>
      <c r="F173" s="14"/>
      <c r="G173" s="14"/>
      <c r="H173" s="14"/>
      <c r="I173" s="14"/>
      <c r="J173" s="14"/>
      <c r="K173" s="14"/>
      <c r="L173" s="14"/>
      <c r="M173" s="1"/>
    </row>
    <row r="174" spans="1:253" s="20" customFormat="1" ht="18" customHeight="1" thickBot="1">
      <c r="B174" s="75"/>
      <c r="C174" s="140"/>
      <c r="D174" s="141"/>
      <c r="E174" s="58"/>
      <c r="F174" s="58"/>
      <c r="G174" s="58"/>
      <c r="H174" s="58"/>
      <c r="I174" s="58"/>
      <c r="J174" s="58"/>
      <c r="K174" s="58"/>
      <c r="L174" s="58"/>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c r="II174" s="59"/>
      <c r="IJ174" s="59"/>
      <c r="IK174" s="59"/>
      <c r="IL174" s="59"/>
      <c r="IM174" s="59"/>
      <c r="IN174" s="59"/>
      <c r="IO174" s="59"/>
      <c r="IP174" s="59"/>
      <c r="IQ174" s="59"/>
      <c r="IR174" s="59"/>
      <c r="IS174" s="59"/>
    </row>
    <row r="175" spans="1:253" s="61" customFormat="1" ht="18.75">
      <c r="A175" s="112"/>
      <c r="B175" s="44" t="s">
        <v>106</v>
      </c>
      <c r="C175" s="116" t="s">
        <v>133</v>
      </c>
      <c r="D175" s="46" t="s">
        <v>99</v>
      </c>
      <c r="E175" s="14"/>
      <c r="F175" s="14"/>
      <c r="G175" s="14"/>
      <c r="H175" s="14"/>
      <c r="I175" s="14"/>
      <c r="J175" s="14"/>
      <c r="K175" s="14"/>
      <c r="L175" s="14"/>
      <c r="M175" s="1"/>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row>
    <row r="176" spans="1:253" ht="15.75" thickBot="1">
      <c r="B176" s="63" t="s">
        <v>65</v>
      </c>
      <c r="C176" s="64"/>
      <c r="D176" s="65"/>
      <c r="E176" s="14"/>
      <c r="F176" s="14"/>
      <c r="G176" s="14"/>
      <c r="H176" s="14"/>
      <c r="I176" s="14"/>
      <c r="J176" s="14"/>
      <c r="K176" s="14"/>
      <c r="L176" s="14"/>
      <c r="M176" s="1"/>
    </row>
    <row r="177" spans="1:14" ht="15.75" thickBot="1">
      <c r="B177" s="160" t="s">
        <v>205</v>
      </c>
      <c r="C177" s="161"/>
      <c r="D177" s="162"/>
      <c r="E177" s="14"/>
      <c r="F177" s="14"/>
      <c r="G177" s="14"/>
      <c r="H177" s="14"/>
      <c r="I177" s="14"/>
      <c r="J177" s="14"/>
      <c r="K177" s="14"/>
      <c r="L177" s="14"/>
      <c r="M177" s="1"/>
    </row>
    <row r="178" spans="1:14" ht="15.75" thickBot="1">
      <c r="B178" s="66" t="s">
        <v>66</v>
      </c>
      <c r="C178" s="9" t="s">
        <v>1</v>
      </c>
      <c r="D178" s="10" t="s">
        <v>112</v>
      </c>
      <c r="E178" s="14"/>
      <c r="F178" s="14"/>
      <c r="G178" s="14"/>
      <c r="H178" s="14"/>
      <c r="I178" s="14"/>
      <c r="J178" s="14"/>
      <c r="K178" s="14"/>
      <c r="L178" s="14"/>
      <c r="M178" s="1"/>
    </row>
    <row r="179" spans="1:14" ht="15.75" customHeight="1" thickBot="1">
      <c r="A179" s="20">
        <v>92</v>
      </c>
      <c r="B179" s="67"/>
      <c r="C179" s="12"/>
      <c r="D179" s="68"/>
      <c r="E179" s="14" t="str">
        <f t="shared" si="16"/>
        <v>FALSE</v>
      </c>
      <c r="F179" s="14">
        <f t="shared" si="17"/>
        <v>0</v>
      </c>
      <c r="G179" s="14" t="str">
        <f t="shared" si="18"/>
        <v>FALSE</v>
      </c>
      <c r="H179" s="14">
        <f t="shared" si="19"/>
        <v>0</v>
      </c>
      <c r="I179" s="14" t="str">
        <f t="shared" si="20"/>
        <v>FALSE</v>
      </c>
      <c r="J179" s="14">
        <f t="shared" si="21"/>
        <v>0</v>
      </c>
      <c r="K179" s="14" t="str">
        <f t="shared" si="22"/>
        <v>FALSE</v>
      </c>
      <c r="L179" s="14">
        <f t="shared" si="23"/>
        <v>0</v>
      </c>
      <c r="M179" s="1"/>
    </row>
    <row r="180" spans="1:14" ht="15.75" customHeight="1" thickBot="1">
      <c r="A180" s="20">
        <v>93</v>
      </c>
      <c r="B180" s="67"/>
      <c r="C180" s="12"/>
      <c r="D180" s="68"/>
      <c r="E180" s="14" t="str">
        <f t="shared" si="16"/>
        <v>FALSE</v>
      </c>
      <c r="F180" s="14">
        <f t="shared" si="17"/>
        <v>0</v>
      </c>
      <c r="G180" s="14" t="str">
        <f t="shared" si="18"/>
        <v>FALSE</v>
      </c>
      <c r="H180" s="14">
        <f t="shared" si="19"/>
        <v>0</v>
      </c>
      <c r="I180" s="14" t="str">
        <f t="shared" si="20"/>
        <v>FALSE</v>
      </c>
      <c r="J180" s="14">
        <f t="shared" si="21"/>
        <v>0</v>
      </c>
      <c r="K180" s="14" t="str">
        <f t="shared" si="22"/>
        <v>FALSE</v>
      </c>
      <c r="L180" s="14">
        <f t="shared" si="23"/>
        <v>0</v>
      </c>
      <c r="M180" s="1"/>
    </row>
    <row r="181" spans="1:14">
      <c r="B181" s="32" t="s">
        <v>107</v>
      </c>
      <c r="C181" s="33">
        <f>SUM(C179:C180)</f>
        <v>0</v>
      </c>
      <c r="D181" s="34" t="s">
        <v>108</v>
      </c>
      <c r="E181" s="14"/>
      <c r="F181" s="14"/>
      <c r="G181" s="14"/>
      <c r="H181" s="14"/>
      <c r="I181" s="14"/>
      <c r="J181" s="14"/>
      <c r="K181" s="14"/>
      <c r="L181" s="14"/>
      <c r="M181" s="1"/>
    </row>
    <row r="182" spans="1:14">
      <c r="B182" s="35" t="s">
        <v>109</v>
      </c>
      <c r="C182" s="33">
        <f>SUM(F179:F180)</f>
        <v>0</v>
      </c>
      <c r="D182" s="36" t="s">
        <v>108</v>
      </c>
      <c r="E182" s="14"/>
      <c r="F182" s="14"/>
      <c r="G182" s="14"/>
      <c r="H182" s="14"/>
      <c r="I182" s="14"/>
      <c r="J182" s="14"/>
      <c r="K182" s="14"/>
      <c r="L182" s="14"/>
      <c r="M182" s="1"/>
    </row>
    <row r="183" spans="1:14" ht="15.75" thickBot="1">
      <c r="B183" s="37" t="s">
        <v>110</v>
      </c>
      <c r="C183" s="139" t="e">
        <f>(C182/C181)*100</f>
        <v>#DIV/0!</v>
      </c>
      <c r="D183" s="39" t="s">
        <v>111</v>
      </c>
      <c r="E183" s="14"/>
      <c r="F183" s="14"/>
      <c r="G183" s="14"/>
      <c r="H183" s="14"/>
      <c r="I183" s="14"/>
      <c r="J183" s="14"/>
      <c r="K183" s="14"/>
      <c r="L183" s="14"/>
      <c r="M183" s="1"/>
    </row>
    <row r="184" spans="1:14" ht="18" customHeight="1" thickBot="1">
      <c r="B184" s="69"/>
      <c r="C184" s="70"/>
      <c r="D184" s="71"/>
      <c r="E184" s="14"/>
      <c r="F184" s="14"/>
      <c r="G184" s="14"/>
      <c r="H184" s="14"/>
      <c r="I184" s="14"/>
      <c r="J184" s="14"/>
      <c r="K184" s="14"/>
      <c r="L184" s="14"/>
      <c r="M184" s="1"/>
    </row>
    <row r="185" spans="1:14" ht="15" customHeight="1" thickBot="1">
      <c r="B185" s="50" t="s">
        <v>114</v>
      </c>
      <c r="C185" s="72"/>
      <c r="D185" s="73"/>
      <c r="E185" s="14"/>
      <c r="F185" s="14"/>
      <c r="G185" s="14"/>
      <c r="H185" s="14"/>
      <c r="I185" s="14"/>
      <c r="J185" s="14"/>
      <c r="K185" s="14"/>
      <c r="L185" s="14"/>
      <c r="M185" s="1"/>
    </row>
    <row r="186" spans="1:14" ht="15" customHeight="1">
      <c r="B186" s="32" t="s">
        <v>107</v>
      </c>
      <c r="C186" s="33">
        <f>C39+C65+C104+C120+C133+C157+C171+C181</f>
        <v>258</v>
      </c>
      <c r="D186" s="34" t="s">
        <v>108</v>
      </c>
      <c r="E186" s="14"/>
      <c r="F186" s="14"/>
      <c r="G186" s="14"/>
      <c r="H186" s="14"/>
      <c r="I186" s="14"/>
      <c r="J186" s="14"/>
      <c r="K186" s="14"/>
      <c r="L186" s="14"/>
      <c r="M186" s="1"/>
    </row>
    <row r="187" spans="1:14" ht="15" customHeight="1">
      <c r="B187" s="35" t="s">
        <v>109</v>
      </c>
      <c r="C187" s="33">
        <f>C40+C66+C105+C121+C134+C158+C172+C182</f>
        <v>0</v>
      </c>
      <c r="D187" s="36" t="s">
        <v>108</v>
      </c>
      <c r="E187" s="14"/>
      <c r="F187" s="14"/>
      <c r="G187" s="14"/>
      <c r="H187" s="14"/>
      <c r="I187" s="14"/>
      <c r="J187" s="14"/>
      <c r="K187" s="14"/>
      <c r="L187" s="14"/>
      <c r="M187" s="74"/>
    </row>
    <row r="188" spans="1:14" ht="15" customHeight="1" thickBot="1">
      <c r="B188" s="37" t="s">
        <v>110</v>
      </c>
      <c r="C188" s="38">
        <f>(C187/C186)*100</f>
        <v>0</v>
      </c>
      <c r="D188" s="39" t="s">
        <v>111</v>
      </c>
      <c r="E188" s="14"/>
      <c r="F188" s="14"/>
      <c r="G188" s="14"/>
      <c r="H188" s="14"/>
      <c r="I188" s="14"/>
      <c r="J188" s="14"/>
      <c r="K188" s="14"/>
      <c r="L188" s="14"/>
      <c r="M188" s="1"/>
    </row>
    <row r="189" spans="1:14" ht="18" customHeight="1" thickBot="1">
      <c r="B189" s="77"/>
      <c r="C189" s="77"/>
      <c r="D189" s="78"/>
      <c r="E189" s="14"/>
      <c r="F189" s="14"/>
      <c r="G189" s="14"/>
      <c r="H189" s="14"/>
      <c r="I189" s="14"/>
      <c r="J189" s="14"/>
      <c r="K189" s="14"/>
      <c r="L189" s="14"/>
      <c r="M189" s="1"/>
    </row>
    <row r="190" spans="1:14" ht="15" customHeight="1" thickBot="1">
      <c r="B190" s="79" t="s">
        <v>123</v>
      </c>
      <c r="C190" s="45">
        <f>SUM(C191:C203)</f>
        <v>50</v>
      </c>
      <c r="D190" s="46" t="s">
        <v>99</v>
      </c>
      <c r="E190" s="14"/>
      <c r="F190" s="14"/>
      <c r="G190" s="14"/>
      <c r="H190" s="14"/>
      <c r="I190" s="14"/>
      <c r="J190" s="14"/>
      <c r="K190" s="14"/>
      <c r="L190" s="14"/>
      <c r="M190" s="1"/>
    </row>
    <row r="191" spans="1:14" ht="26.25" thickBot="1">
      <c r="A191" s="20">
        <v>94</v>
      </c>
      <c r="B191" s="11" t="s">
        <v>9</v>
      </c>
      <c r="C191" s="12">
        <v>5</v>
      </c>
      <c r="D191" s="13" t="s">
        <v>3</v>
      </c>
      <c r="E191" s="14" t="str">
        <f t="shared" ref="E191:E203" si="24">IF(D191="Yes","TRUE","FALSE")</f>
        <v>FALSE</v>
      </c>
      <c r="F191" s="14">
        <f t="shared" ref="F191:F203" si="25">IF(E191="TRUE",C191,0)</f>
        <v>0</v>
      </c>
      <c r="G191" s="14" t="str">
        <f t="shared" ref="G191:G203" si="26">IF(D191="No","TRUE","FALSE")</f>
        <v>FALSE</v>
      </c>
      <c r="H191" s="14">
        <f t="shared" ref="H191:H203" si="27">IF(G191="TRUE",C191,0)</f>
        <v>0</v>
      </c>
      <c r="I191" s="14" t="str">
        <f t="shared" ref="I191:I203" si="28">IF(D191="N/A","TRUE","FALSE")</f>
        <v>TRUE</v>
      </c>
      <c r="J191" s="14">
        <f t="shared" ref="J191:J203" si="29">IF(I191="TRUE",C191,0)</f>
        <v>5</v>
      </c>
      <c r="K191" s="14"/>
      <c r="L191" s="14"/>
      <c r="N191" s="80"/>
    </row>
    <row r="192" spans="1:14" ht="30.75" thickBot="1">
      <c r="A192" s="20">
        <v>94.1</v>
      </c>
      <c r="B192" s="25" t="s">
        <v>165</v>
      </c>
      <c r="C192" s="26">
        <v>3</v>
      </c>
      <c r="D192" s="27" t="s">
        <v>3</v>
      </c>
      <c r="E192" s="14" t="str">
        <f t="shared" si="24"/>
        <v>FALSE</v>
      </c>
      <c r="F192" s="14">
        <f t="shared" si="25"/>
        <v>0</v>
      </c>
      <c r="G192" s="14" t="str">
        <f t="shared" si="26"/>
        <v>FALSE</v>
      </c>
      <c r="H192" s="14">
        <f t="shared" si="27"/>
        <v>0</v>
      </c>
      <c r="I192" s="14" t="str">
        <f t="shared" si="28"/>
        <v>TRUE</v>
      </c>
      <c r="J192" s="14">
        <f t="shared" si="29"/>
        <v>3</v>
      </c>
      <c r="K192" s="14"/>
      <c r="L192" s="14"/>
      <c r="N192" s="59"/>
    </row>
    <row r="193" spans="1:14" ht="45.75" thickBot="1">
      <c r="A193" s="20">
        <v>94.2</v>
      </c>
      <c r="B193" s="28" t="s">
        <v>191</v>
      </c>
      <c r="C193" s="26">
        <v>2</v>
      </c>
      <c r="D193" s="27" t="s">
        <v>3</v>
      </c>
      <c r="E193" s="14" t="str">
        <f t="shared" si="24"/>
        <v>FALSE</v>
      </c>
      <c r="F193" s="14">
        <f t="shared" si="25"/>
        <v>0</v>
      </c>
      <c r="G193" s="14" t="str">
        <f t="shared" si="26"/>
        <v>FALSE</v>
      </c>
      <c r="H193" s="14">
        <f t="shared" si="27"/>
        <v>0</v>
      </c>
      <c r="I193" s="14" t="str">
        <f t="shared" si="28"/>
        <v>TRUE</v>
      </c>
      <c r="J193" s="14">
        <f t="shared" si="29"/>
        <v>2</v>
      </c>
      <c r="K193" s="14"/>
      <c r="L193" s="14"/>
      <c r="N193" s="59"/>
    </row>
    <row r="194" spans="1:14" ht="26.25" thickBot="1">
      <c r="A194" s="20">
        <v>95</v>
      </c>
      <c r="B194" s="11" t="s">
        <v>69</v>
      </c>
      <c r="C194" s="12">
        <v>5</v>
      </c>
      <c r="D194" s="13" t="s">
        <v>3</v>
      </c>
      <c r="E194" s="14" t="str">
        <f t="shared" si="24"/>
        <v>FALSE</v>
      </c>
      <c r="F194" s="14">
        <f t="shared" si="25"/>
        <v>0</v>
      </c>
      <c r="G194" s="14" t="str">
        <f t="shared" si="26"/>
        <v>FALSE</v>
      </c>
      <c r="H194" s="14">
        <f t="shared" si="27"/>
        <v>0</v>
      </c>
      <c r="I194" s="14" t="str">
        <f t="shared" si="28"/>
        <v>TRUE</v>
      </c>
      <c r="J194" s="14">
        <f t="shared" si="29"/>
        <v>5</v>
      </c>
      <c r="K194" s="14"/>
      <c r="L194" s="14"/>
      <c r="M194" s="1"/>
      <c r="N194" s="80"/>
    </row>
    <row r="195" spans="1:14" ht="30.75" thickBot="1">
      <c r="A195" s="20">
        <v>16.100000000000001</v>
      </c>
      <c r="B195" s="28" t="s">
        <v>190</v>
      </c>
      <c r="C195" s="26">
        <v>2</v>
      </c>
      <c r="D195" s="27" t="s">
        <v>3</v>
      </c>
      <c r="E195" s="14" t="str">
        <f>IF(D195="Yes","TRUE","FALSE")</f>
        <v>FALSE</v>
      </c>
      <c r="F195" s="14">
        <f>IF(E195="TRUE",C195,0)</f>
        <v>0</v>
      </c>
      <c r="G195" s="14" t="str">
        <f>IF(D195="No","TRUE","FALSE")</f>
        <v>FALSE</v>
      </c>
      <c r="H195" s="14">
        <f>IF(G195="TRUE",C195,0)</f>
        <v>0</v>
      </c>
      <c r="I195" s="14" t="str">
        <f>IF(D195="N/A","TRUE","FALSE")</f>
        <v>TRUE</v>
      </c>
      <c r="J195" s="14">
        <f>IF(I195="TRUE",C195,0)</f>
        <v>2</v>
      </c>
      <c r="K195" s="14" t="str">
        <f>IF(D195="Pledge","TRUE","FALSE")</f>
        <v>FALSE</v>
      </c>
      <c r="L195" s="14">
        <f>IF(K195="TRUE",C195,0)</f>
        <v>0</v>
      </c>
      <c r="M195" s="1"/>
    </row>
    <row r="196" spans="1:14" ht="26.25" thickBot="1">
      <c r="A196" s="20">
        <v>96</v>
      </c>
      <c r="B196" s="11" t="s">
        <v>25</v>
      </c>
      <c r="C196" s="12">
        <v>5</v>
      </c>
      <c r="D196" s="13" t="s">
        <v>3</v>
      </c>
      <c r="E196" s="14" t="str">
        <f t="shared" si="24"/>
        <v>FALSE</v>
      </c>
      <c r="F196" s="14">
        <f t="shared" si="25"/>
        <v>0</v>
      </c>
      <c r="G196" s="14" t="str">
        <f t="shared" si="26"/>
        <v>FALSE</v>
      </c>
      <c r="H196" s="14">
        <f t="shared" si="27"/>
        <v>0</v>
      </c>
      <c r="I196" s="14" t="str">
        <f t="shared" si="28"/>
        <v>TRUE</v>
      </c>
      <c r="J196" s="14">
        <f t="shared" si="29"/>
        <v>5</v>
      </c>
      <c r="K196" s="14"/>
      <c r="L196" s="14"/>
      <c r="M196" s="1"/>
      <c r="N196" s="80"/>
    </row>
    <row r="197" spans="1:14" ht="45.75" thickBot="1">
      <c r="A197" s="20">
        <v>96.1</v>
      </c>
      <c r="B197" s="28" t="s">
        <v>189</v>
      </c>
      <c r="C197" s="26">
        <v>2</v>
      </c>
      <c r="D197" s="27" t="s">
        <v>3</v>
      </c>
      <c r="E197" s="14" t="str">
        <f t="shared" si="24"/>
        <v>FALSE</v>
      </c>
      <c r="F197" s="14">
        <f t="shared" si="25"/>
        <v>0</v>
      </c>
      <c r="G197" s="14" t="str">
        <f t="shared" si="26"/>
        <v>FALSE</v>
      </c>
      <c r="H197" s="14">
        <f t="shared" si="27"/>
        <v>0</v>
      </c>
      <c r="I197" s="14" t="str">
        <f t="shared" si="28"/>
        <v>TRUE</v>
      </c>
      <c r="J197" s="14">
        <f t="shared" si="29"/>
        <v>2</v>
      </c>
      <c r="K197" s="14"/>
      <c r="L197" s="14"/>
      <c r="M197" s="1"/>
      <c r="N197" s="59"/>
    </row>
    <row r="198" spans="1:14" ht="15.75" customHeight="1" thickBot="1">
      <c r="A198" s="20">
        <v>97</v>
      </c>
      <c r="B198" s="11" t="s">
        <v>26</v>
      </c>
      <c r="C198" s="12">
        <v>5</v>
      </c>
      <c r="D198" s="13" t="s">
        <v>3</v>
      </c>
      <c r="E198" s="14" t="str">
        <f t="shared" si="24"/>
        <v>FALSE</v>
      </c>
      <c r="F198" s="14">
        <f t="shared" si="25"/>
        <v>0</v>
      </c>
      <c r="G198" s="14" t="str">
        <f t="shared" si="26"/>
        <v>FALSE</v>
      </c>
      <c r="H198" s="14">
        <f t="shared" si="27"/>
        <v>0</v>
      </c>
      <c r="I198" s="14" t="str">
        <f t="shared" si="28"/>
        <v>TRUE</v>
      </c>
      <c r="J198" s="14">
        <f t="shared" si="29"/>
        <v>5</v>
      </c>
      <c r="K198" s="14"/>
      <c r="L198" s="14"/>
      <c r="M198" s="1"/>
      <c r="N198" s="80"/>
    </row>
    <row r="199" spans="1:14" ht="30.75" thickBot="1">
      <c r="A199" s="20">
        <v>97.1</v>
      </c>
      <c r="B199" s="28" t="s">
        <v>192</v>
      </c>
      <c r="C199" s="26">
        <v>2</v>
      </c>
      <c r="D199" s="27" t="s">
        <v>3</v>
      </c>
      <c r="E199" s="14" t="str">
        <f t="shared" si="24"/>
        <v>FALSE</v>
      </c>
      <c r="F199" s="14">
        <f t="shared" si="25"/>
        <v>0</v>
      </c>
      <c r="G199" s="14" t="str">
        <f t="shared" si="26"/>
        <v>FALSE</v>
      </c>
      <c r="H199" s="14">
        <f t="shared" si="27"/>
        <v>0</v>
      </c>
      <c r="I199" s="14" t="str">
        <f t="shared" si="28"/>
        <v>TRUE</v>
      </c>
      <c r="J199" s="14">
        <f t="shared" si="29"/>
        <v>2</v>
      </c>
      <c r="K199" s="14"/>
      <c r="L199" s="14"/>
      <c r="M199" s="1"/>
      <c r="N199" s="59"/>
    </row>
    <row r="200" spans="1:14" ht="15.75" customHeight="1" thickBot="1">
      <c r="A200" s="20">
        <v>98</v>
      </c>
      <c r="B200" s="11" t="s">
        <v>47</v>
      </c>
      <c r="C200" s="12">
        <v>5</v>
      </c>
      <c r="D200" s="13" t="s">
        <v>3</v>
      </c>
      <c r="E200" s="14" t="str">
        <f t="shared" si="24"/>
        <v>FALSE</v>
      </c>
      <c r="F200" s="14">
        <f t="shared" si="25"/>
        <v>0</v>
      </c>
      <c r="G200" s="14" t="str">
        <f t="shared" si="26"/>
        <v>FALSE</v>
      </c>
      <c r="H200" s="14">
        <f t="shared" si="27"/>
        <v>0</v>
      </c>
      <c r="I200" s="14" t="str">
        <f t="shared" si="28"/>
        <v>TRUE</v>
      </c>
      <c r="J200" s="14">
        <f t="shared" si="29"/>
        <v>5</v>
      </c>
      <c r="K200" s="14"/>
      <c r="L200" s="14"/>
      <c r="N200" s="80"/>
    </row>
    <row r="201" spans="1:14" ht="15.75" customHeight="1" thickBot="1">
      <c r="A201" s="20">
        <v>99</v>
      </c>
      <c r="B201" s="11" t="s">
        <v>49</v>
      </c>
      <c r="C201" s="12">
        <v>5</v>
      </c>
      <c r="D201" s="13" t="s">
        <v>3</v>
      </c>
      <c r="E201" s="14" t="str">
        <f t="shared" si="24"/>
        <v>FALSE</v>
      </c>
      <c r="F201" s="14">
        <f t="shared" si="25"/>
        <v>0</v>
      </c>
      <c r="G201" s="14" t="str">
        <f t="shared" si="26"/>
        <v>FALSE</v>
      </c>
      <c r="H201" s="14">
        <f t="shared" si="27"/>
        <v>0</v>
      </c>
      <c r="I201" s="14" t="str">
        <f t="shared" si="28"/>
        <v>TRUE</v>
      </c>
      <c r="J201" s="14">
        <f t="shared" si="29"/>
        <v>5</v>
      </c>
      <c r="K201" s="14"/>
      <c r="L201" s="14"/>
      <c r="N201" s="80"/>
    </row>
    <row r="202" spans="1:14" ht="30.75" thickBot="1">
      <c r="A202" s="20">
        <v>99.1</v>
      </c>
      <c r="B202" s="21" t="s">
        <v>166</v>
      </c>
      <c r="C202" s="22">
        <v>4</v>
      </c>
      <c r="D202" s="23" t="s">
        <v>3</v>
      </c>
      <c r="E202" s="14" t="str">
        <f t="shared" si="24"/>
        <v>FALSE</v>
      </c>
      <c r="F202" s="14">
        <f t="shared" si="25"/>
        <v>0</v>
      </c>
      <c r="G202" s="14" t="str">
        <f t="shared" si="26"/>
        <v>FALSE</v>
      </c>
      <c r="H202" s="14">
        <f t="shared" si="27"/>
        <v>0</v>
      </c>
      <c r="I202" s="14" t="str">
        <f t="shared" si="28"/>
        <v>TRUE</v>
      </c>
      <c r="J202" s="14">
        <f t="shared" si="29"/>
        <v>4</v>
      </c>
      <c r="K202" s="14"/>
      <c r="L202" s="14"/>
      <c r="N202" s="80"/>
    </row>
    <row r="203" spans="1:14" ht="28.5" thickBot="1">
      <c r="A203" s="20">
        <v>100</v>
      </c>
      <c r="B203" s="11" t="s">
        <v>167</v>
      </c>
      <c r="C203" s="12">
        <v>5</v>
      </c>
      <c r="D203" s="13" t="s">
        <v>3</v>
      </c>
      <c r="E203" s="14" t="str">
        <f t="shared" si="24"/>
        <v>FALSE</v>
      </c>
      <c r="F203" s="14">
        <f t="shared" si="25"/>
        <v>0</v>
      </c>
      <c r="G203" s="14" t="str">
        <f t="shared" si="26"/>
        <v>FALSE</v>
      </c>
      <c r="H203" s="14">
        <f t="shared" si="27"/>
        <v>0</v>
      </c>
      <c r="I203" s="14" t="str">
        <f t="shared" si="28"/>
        <v>TRUE</v>
      </c>
      <c r="J203" s="14">
        <f t="shared" si="29"/>
        <v>5</v>
      </c>
      <c r="K203" s="14"/>
      <c r="L203" s="14"/>
      <c r="N203" s="80"/>
    </row>
    <row r="204" spans="1:14">
      <c r="B204" s="35" t="s">
        <v>184</v>
      </c>
      <c r="C204" s="33">
        <f>SUM(F191:F203)</f>
        <v>0</v>
      </c>
      <c r="D204" s="36" t="s">
        <v>108</v>
      </c>
      <c r="E204" s="14"/>
      <c r="F204" s="14"/>
      <c r="G204" s="14"/>
      <c r="H204" s="14"/>
      <c r="I204" s="14"/>
      <c r="J204" s="14"/>
      <c r="K204" s="14"/>
      <c r="L204" s="14"/>
      <c r="M204" s="1"/>
    </row>
    <row r="205" spans="1:14">
      <c r="B205" s="32" t="s">
        <v>107</v>
      </c>
      <c r="C205" s="33">
        <f>SUM(C186+C204)</f>
        <v>258</v>
      </c>
      <c r="D205" s="34" t="s">
        <v>108</v>
      </c>
      <c r="E205" s="14"/>
      <c r="F205" s="14"/>
      <c r="G205" s="14"/>
      <c r="H205" s="14"/>
      <c r="I205" s="14"/>
      <c r="J205" s="14"/>
      <c r="K205" s="14"/>
      <c r="L205" s="14"/>
      <c r="M205" s="1"/>
    </row>
    <row r="206" spans="1:14" ht="15.75" thickBot="1">
      <c r="B206" s="37" t="s">
        <v>185</v>
      </c>
      <c r="C206" s="38">
        <f>(C204/C205)*100</f>
        <v>0</v>
      </c>
      <c r="D206" s="39" t="s">
        <v>111</v>
      </c>
      <c r="E206" s="14"/>
      <c r="F206" s="14"/>
      <c r="G206" s="14"/>
      <c r="H206" s="14"/>
      <c r="I206" s="14"/>
      <c r="J206" s="14"/>
      <c r="K206" s="14"/>
      <c r="L206" s="14"/>
      <c r="M206" s="1"/>
    </row>
    <row r="207" spans="1:14" ht="18" customHeight="1" thickBot="1">
      <c r="B207" s="77"/>
      <c r="C207" s="77"/>
      <c r="D207" s="78"/>
    </row>
    <row r="208" spans="1:14" ht="15" customHeight="1" thickBot="1">
      <c r="B208" s="106" t="s">
        <v>186</v>
      </c>
      <c r="C208" s="107">
        <f>C188+C206</f>
        <v>0</v>
      </c>
      <c r="D208" s="108" t="s">
        <v>111</v>
      </c>
      <c r="E208" s="14"/>
      <c r="F208" s="14"/>
      <c r="G208" s="14"/>
      <c r="H208" s="14"/>
      <c r="I208" s="14"/>
      <c r="J208" s="14"/>
      <c r="K208" s="14"/>
      <c r="L208" s="14"/>
      <c r="M208" s="1"/>
    </row>
    <row r="209" spans="2:4" ht="15" customHeight="1">
      <c r="B209" s="77"/>
      <c r="C209" s="77"/>
      <c r="D209" s="78"/>
    </row>
    <row r="210" spans="2:4" ht="15" customHeight="1">
      <c r="B210" s="77"/>
      <c r="C210" s="77"/>
      <c r="D210" s="78"/>
    </row>
    <row r="211" spans="2:4" ht="15" customHeight="1">
      <c r="B211" s="77"/>
      <c r="C211" s="77"/>
      <c r="D211" s="78"/>
    </row>
    <row r="212" spans="2:4" ht="15" customHeight="1">
      <c r="B212" s="77"/>
      <c r="C212" s="77"/>
      <c r="D212" s="78"/>
    </row>
    <row r="213" spans="2:4" ht="15" customHeight="1">
      <c r="B213" s="77"/>
      <c r="C213" s="77"/>
      <c r="D213" s="78"/>
    </row>
    <row r="214" spans="2:4" ht="15" customHeight="1">
      <c r="B214" s="77"/>
      <c r="C214" s="77"/>
      <c r="D214" s="78"/>
    </row>
    <row r="215" spans="2:4" ht="15" customHeight="1">
      <c r="B215" s="77"/>
      <c r="C215" s="77"/>
      <c r="D215" s="78"/>
    </row>
    <row r="216" spans="2:4" ht="15" customHeight="1">
      <c r="B216" s="77"/>
      <c r="C216" s="77"/>
      <c r="D216" s="78"/>
    </row>
    <row r="217" spans="2:4" ht="15" customHeight="1">
      <c r="B217" s="77"/>
      <c r="C217" s="77"/>
      <c r="D217" s="78"/>
    </row>
    <row r="218" spans="2:4" ht="15" customHeight="1">
      <c r="B218" s="77"/>
      <c r="C218" s="77"/>
      <c r="D218" s="78"/>
    </row>
    <row r="219" spans="2:4" ht="15" customHeight="1">
      <c r="B219" s="77"/>
      <c r="C219" s="77"/>
      <c r="D219" s="78"/>
    </row>
    <row r="220" spans="2:4" ht="15" customHeight="1">
      <c r="B220" s="77"/>
      <c r="C220" s="77"/>
      <c r="D220" s="78"/>
    </row>
    <row r="221" spans="2:4" ht="15" customHeight="1">
      <c r="B221" s="77"/>
      <c r="C221" s="77"/>
      <c r="D221" s="78"/>
    </row>
    <row r="222" spans="2:4" ht="15" customHeight="1">
      <c r="B222" s="77"/>
      <c r="C222" s="77"/>
      <c r="D222" s="78"/>
    </row>
    <row r="223" spans="2:4" ht="15" customHeight="1">
      <c r="B223" s="77"/>
      <c r="C223" s="77"/>
      <c r="D223" s="78"/>
    </row>
    <row r="224" spans="2:4" ht="15" customHeight="1">
      <c r="B224" s="77"/>
      <c r="C224" s="77"/>
      <c r="D224" s="78"/>
    </row>
    <row r="225" spans="2:4" ht="15" customHeight="1">
      <c r="B225" s="77"/>
      <c r="C225" s="77"/>
      <c r="D225" s="78"/>
    </row>
    <row r="226" spans="2:4" ht="15" customHeight="1">
      <c r="B226" s="77"/>
      <c r="C226" s="77"/>
      <c r="D226" s="78"/>
    </row>
    <row r="227" spans="2:4" ht="15" customHeight="1">
      <c r="B227" s="77"/>
      <c r="C227" s="77"/>
      <c r="D227" s="78"/>
    </row>
    <row r="228" spans="2:4" ht="15" customHeight="1">
      <c r="B228" s="77"/>
      <c r="C228" s="77"/>
      <c r="D228" s="78"/>
    </row>
    <row r="229" spans="2:4" ht="15" customHeight="1">
      <c r="B229" s="77"/>
      <c r="C229" s="77"/>
      <c r="D229" s="78"/>
    </row>
    <row r="230" spans="2:4" ht="15" customHeight="1">
      <c r="B230" s="77"/>
      <c r="C230" s="77"/>
      <c r="D230" s="78"/>
    </row>
    <row r="231" spans="2:4" ht="15" customHeight="1">
      <c r="B231" s="77"/>
      <c r="C231" s="77"/>
      <c r="D231" s="78"/>
    </row>
    <row r="232" spans="2:4" ht="15" customHeight="1">
      <c r="B232" s="77"/>
      <c r="C232" s="77"/>
      <c r="D232" s="78"/>
    </row>
    <row r="233" spans="2:4" ht="15" customHeight="1">
      <c r="B233" s="77"/>
      <c r="C233" s="77"/>
      <c r="D233" s="78"/>
    </row>
    <row r="234" spans="2:4" ht="15" customHeight="1">
      <c r="B234" s="77"/>
      <c r="C234" s="77"/>
      <c r="D234" s="78"/>
    </row>
    <row r="235" spans="2:4" ht="15" customHeight="1">
      <c r="B235" s="77"/>
      <c r="C235" s="77"/>
      <c r="D235" s="78"/>
    </row>
    <row r="236" spans="2:4" ht="15" customHeight="1">
      <c r="B236" s="77"/>
      <c r="C236" s="77"/>
      <c r="D236" s="78"/>
    </row>
    <row r="237" spans="2:4" ht="15" customHeight="1">
      <c r="B237" s="77"/>
      <c r="C237" s="77"/>
      <c r="D237" s="78"/>
    </row>
    <row r="238" spans="2:4" ht="15" customHeight="1">
      <c r="B238" s="77"/>
      <c r="C238" s="77"/>
      <c r="D238" s="78"/>
    </row>
    <row r="239" spans="2:4" ht="15" customHeight="1">
      <c r="B239" s="77"/>
      <c r="C239" s="77"/>
      <c r="D239" s="78"/>
    </row>
    <row r="240" spans="2:4" ht="15" customHeight="1">
      <c r="B240" s="77"/>
      <c r="C240" s="77"/>
      <c r="D240" s="78"/>
    </row>
    <row r="241" spans="2:4" ht="15" customHeight="1">
      <c r="B241" s="77"/>
      <c r="C241" s="77"/>
      <c r="D241" s="78"/>
    </row>
    <row r="242" spans="2:4" ht="15" customHeight="1">
      <c r="B242" s="77"/>
      <c r="C242" s="77"/>
      <c r="D242" s="78"/>
    </row>
    <row r="243" spans="2:4" ht="15" customHeight="1">
      <c r="B243" s="77"/>
      <c r="C243" s="77"/>
      <c r="D243" s="78"/>
    </row>
    <row r="244" spans="2:4" ht="15" customHeight="1">
      <c r="B244" s="77"/>
      <c r="C244" s="77"/>
      <c r="D244" s="78"/>
    </row>
    <row r="245" spans="2:4" ht="15" customHeight="1">
      <c r="B245" s="77"/>
      <c r="C245" s="77"/>
      <c r="D245" s="78"/>
    </row>
    <row r="246" spans="2:4" ht="15" customHeight="1">
      <c r="B246" s="77"/>
      <c r="C246" s="77"/>
      <c r="D246" s="78"/>
    </row>
    <row r="247" spans="2:4" ht="15" customHeight="1">
      <c r="B247" s="77"/>
      <c r="C247" s="77"/>
      <c r="D247" s="78"/>
    </row>
    <row r="248" spans="2:4" ht="15" customHeight="1">
      <c r="B248" s="77"/>
      <c r="C248" s="77"/>
      <c r="D248" s="78"/>
    </row>
    <row r="249" spans="2:4" ht="15" customHeight="1">
      <c r="B249" s="77"/>
      <c r="C249" s="77"/>
      <c r="D249" s="78"/>
    </row>
    <row r="250" spans="2:4" ht="15" customHeight="1">
      <c r="B250" s="77"/>
      <c r="C250" s="77"/>
      <c r="D250" s="78"/>
    </row>
    <row r="251" spans="2:4" ht="15" customHeight="1">
      <c r="B251" s="77"/>
      <c r="C251" s="77"/>
      <c r="D251" s="78"/>
    </row>
    <row r="252" spans="2:4" ht="15" customHeight="1">
      <c r="B252" s="77"/>
      <c r="C252" s="77"/>
      <c r="D252" s="78"/>
    </row>
    <row r="253" spans="2:4" ht="15" customHeight="1">
      <c r="B253" s="77"/>
      <c r="C253" s="77"/>
      <c r="D253" s="78"/>
    </row>
    <row r="254" spans="2:4" ht="15" customHeight="1">
      <c r="B254" s="77"/>
      <c r="C254" s="77"/>
      <c r="D254" s="78"/>
    </row>
    <row r="255" spans="2:4" ht="15" customHeight="1">
      <c r="B255" s="77"/>
      <c r="C255" s="77"/>
      <c r="D255" s="78"/>
    </row>
    <row r="256" spans="2:4" ht="15" customHeight="1">
      <c r="B256" s="77"/>
      <c r="C256" s="77"/>
      <c r="D256" s="78"/>
    </row>
    <row r="257" spans="2:4" ht="15" customHeight="1">
      <c r="B257" s="77"/>
      <c r="C257" s="77"/>
      <c r="D257" s="78"/>
    </row>
    <row r="258" spans="2:4" ht="15" customHeight="1">
      <c r="B258" s="77"/>
      <c r="C258" s="77"/>
      <c r="D258" s="78"/>
    </row>
    <row r="259" spans="2:4" ht="15" customHeight="1">
      <c r="B259" s="77"/>
      <c r="C259" s="77"/>
      <c r="D259" s="78"/>
    </row>
    <row r="260" spans="2:4" ht="15" customHeight="1">
      <c r="B260" s="77"/>
      <c r="C260" s="77"/>
      <c r="D260" s="78"/>
    </row>
    <row r="261" spans="2:4" ht="15" customHeight="1">
      <c r="B261" s="77"/>
      <c r="C261" s="77"/>
      <c r="D261" s="78"/>
    </row>
    <row r="262" spans="2:4" ht="15" customHeight="1">
      <c r="B262" s="77"/>
      <c r="C262" s="77"/>
      <c r="D262" s="78"/>
    </row>
    <row r="263" spans="2:4" ht="15" customHeight="1">
      <c r="B263" s="77"/>
      <c r="C263" s="77"/>
      <c r="D263" s="78"/>
    </row>
    <row r="264" spans="2:4" ht="15" customHeight="1">
      <c r="B264" s="77"/>
      <c r="C264" s="77"/>
      <c r="D264" s="78"/>
    </row>
    <row r="265" spans="2:4" ht="15" customHeight="1">
      <c r="B265" s="77"/>
      <c r="C265" s="77"/>
      <c r="D265" s="78"/>
    </row>
    <row r="266" spans="2:4" ht="15" customHeight="1">
      <c r="B266" s="77"/>
      <c r="C266" s="77"/>
      <c r="D266" s="78"/>
    </row>
    <row r="267" spans="2:4" ht="15" customHeight="1">
      <c r="B267" s="77"/>
      <c r="C267" s="77"/>
      <c r="D267" s="78"/>
    </row>
    <row r="268" spans="2:4" ht="15" customHeight="1">
      <c r="B268" s="77"/>
      <c r="C268" s="77"/>
      <c r="D268" s="78"/>
    </row>
    <row r="269" spans="2:4" ht="15" customHeight="1">
      <c r="B269" s="77"/>
      <c r="C269" s="77"/>
      <c r="D269" s="78"/>
    </row>
    <row r="270" spans="2:4" ht="15" customHeight="1">
      <c r="B270" s="77"/>
      <c r="C270" s="77"/>
      <c r="D270" s="78"/>
    </row>
    <row r="271" spans="2:4" ht="15" customHeight="1">
      <c r="B271" s="77"/>
      <c r="C271" s="77"/>
      <c r="D271" s="78"/>
    </row>
    <row r="272" spans="2:4" ht="15" customHeight="1">
      <c r="B272" s="77"/>
      <c r="C272" s="77"/>
      <c r="D272" s="78"/>
    </row>
    <row r="273" spans="2:4" ht="15" customHeight="1">
      <c r="B273" s="77"/>
      <c r="C273" s="77"/>
      <c r="D273" s="78"/>
    </row>
    <row r="274" spans="2:4" ht="15" customHeight="1">
      <c r="B274" s="77"/>
      <c r="C274" s="77"/>
      <c r="D274" s="78"/>
    </row>
    <row r="275" spans="2:4" ht="15" customHeight="1">
      <c r="B275" s="77"/>
      <c r="C275" s="77"/>
      <c r="D275" s="78"/>
    </row>
    <row r="276" spans="2:4" ht="15" customHeight="1">
      <c r="B276" s="77"/>
      <c r="C276" s="77"/>
      <c r="D276" s="78"/>
    </row>
    <row r="277" spans="2:4" ht="15" customHeight="1">
      <c r="B277" s="77"/>
      <c r="C277" s="77"/>
      <c r="D277" s="78"/>
    </row>
    <row r="278" spans="2:4" ht="15" customHeight="1">
      <c r="B278" s="77"/>
      <c r="C278" s="77"/>
      <c r="D278" s="78"/>
    </row>
    <row r="279" spans="2:4" ht="15" customHeight="1">
      <c r="B279" s="77"/>
      <c r="C279" s="77"/>
      <c r="D279" s="78"/>
    </row>
    <row r="280" spans="2:4" ht="15" customHeight="1">
      <c r="B280" s="77"/>
      <c r="C280" s="77"/>
      <c r="D280" s="78"/>
    </row>
    <row r="281" spans="2:4" ht="15" customHeight="1">
      <c r="B281" s="77"/>
      <c r="C281" s="77"/>
      <c r="D281" s="78"/>
    </row>
    <row r="282" spans="2:4" ht="15" customHeight="1">
      <c r="B282" s="77"/>
      <c r="C282" s="77"/>
      <c r="D282" s="78"/>
    </row>
    <row r="283" spans="2:4" ht="15" customHeight="1">
      <c r="B283" s="77"/>
      <c r="C283" s="77"/>
      <c r="D283" s="78"/>
    </row>
    <row r="284" spans="2:4" ht="15" customHeight="1">
      <c r="B284" s="77"/>
      <c r="C284" s="77"/>
      <c r="D284" s="78"/>
    </row>
    <row r="285" spans="2:4" ht="15" customHeight="1">
      <c r="B285" s="77"/>
      <c r="C285" s="77"/>
      <c r="D285" s="78"/>
    </row>
    <row r="286" spans="2:4" ht="15" customHeight="1">
      <c r="B286" s="77"/>
      <c r="C286" s="77"/>
      <c r="D286" s="78"/>
    </row>
    <row r="287" spans="2:4" ht="15" customHeight="1">
      <c r="B287" s="77"/>
      <c r="C287" s="77"/>
      <c r="D287" s="78"/>
    </row>
    <row r="288" spans="2:4" ht="15" customHeight="1">
      <c r="B288" s="77"/>
      <c r="C288" s="77"/>
      <c r="D288" s="78"/>
    </row>
    <row r="289" spans="2:4" ht="15" customHeight="1">
      <c r="B289" s="77"/>
      <c r="C289" s="77"/>
      <c r="D289" s="78"/>
    </row>
    <row r="290" spans="2:4" ht="15" customHeight="1">
      <c r="B290" s="77"/>
      <c r="C290" s="77"/>
      <c r="D290" s="78"/>
    </row>
    <row r="291" spans="2:4" ht="15" customHeight="1">
      <c r="B291" s="77"/>
      <c r="C291" s="77"/>
      <c r="D291" s="78"/>
    </row>
    <row r="292" spans="2:4" ht="15" customHeight="1">
      <c r="B292" s="77"/>
      <c r="C292" s="77"/>
      <c r="D292" s="78"/>
    </row>
    <row r="293" spans="2:4" ht="15" customHeight="1">
      <c r="B293" s="77"/>
      <c r="C293" s="77"/>
      <c r="D293" s="78"/>
    </row>
    <row r="294" spans="2:4" ht="15" customHeight="1">
      <c r="B294" s="77"/>
      <c r="C294" s="77"/>
      <c r="D294" s="78"/>
    </row>
    <row r="295" spans="2:4" ht="15" customHeight="1">
      <c r="B295" s="77"/>
      <c r="C295" s="77"/>
      <c r="D295" s="78"/>
    </row>
    <row r="296" spans="2:4" ht="15" customHeight="1">
      <c r="B296" s="77"/>
      <c r="C296" s="77"/>
      <c r="D296" s="78"/>
    </row>
    <row r="297" spans="2:4" ht="15" customHeight="1">
      <c r="B297" s="77"/>
      <c r="C297" s="77"/>
      <c r="D297" s="78"/>
    </row>
    <row r="298" spans="2:4" ht="15" customHeight="1">
      <c r="B298" s="77"/>
      <c r="C298" s="77"/>
      <c r="D298" s="78"/>
    </row>
    <row r="299" spans="2:4" ht="15" customHeight="1">
      <c r="B299" s="77"/>
      <c r="C299" s="77"/>
      <c r="D299" s="78"/>
    </row>
    <row r="300" spans="2:4" ht="15" customHeight="1">
      <c r="B300" s="77"/>
      <c r="C300" s="77"/>
      <c r="D300" s="78"/>
    </row>
    <row r="301" spans="2:4" ht="15" customHeight="1">
      <c r="B301" s="77"/>
      <c r="C301" s="77"/>
      <c r="D301" s="78"/>
    </row>
    <row r="302" spans="2:4" ht="15" customHeight="1">
      <c r="B302" s="77"/>
      <c r="C302" s="77"/>
      <c r="D302" s="78"/>
    </row>
    <row r="303" spans="2:4" ht="15" customHeight="1">
      <c r="B303" s="77"/>
      <c r="C303" s="77"/>
      <c r="D303" s="78"/>
    </row>
    <row r="304" spans="2:4" ht="15" customHeight="1">
      <c r="B304" s="77"/>
      <c r="C304" s="77"/>
      <c r="D304" s="78"/>
    </row>
    <row r="305" spans="2:4" ht="15" customHeight="1">
      <c r="B305" s="77"/>
      <c r="C305" s="77"/>
      <c r="D305" s="78"/>
    </row>
    <row r="306" spans="2:4" ht="15" customHeight="1">
      <c r="B306" s="77"/>
      <c r="C306" s="77"/>
      <c r="D306" s="78"/>
    </row>
    <row r="307" spans="2:4" ht="15" customHeight="1">
      <c r="B307" s="77"/>
      <c r="C307" s="77"/>
      <c r="D307" s="78"/>
    </row>
    <row r="308" spans="2:4" ht="15" customHeight="1">
      <c r="B308" s="77"/>
      <c r="C308" s="77"/>
      <c r="D308" s="78"/>
    </row>
    <row r="309" spans="2:4" ht="15" customHeight="1">
      <c r="B309" s="77"/>
      <c r="C309" s="77"/>
      <c r="D309" s="78"/>
    </row>
    <row r="310" spans="2:4" ht="15" customHeight="1">
      <c r="B310" s="77"/>
      <c r="C310" s="77"/>
      <c r="D310" s="78"/>
    </row>
    <row r="311" spans="2:4" ht="15" customHeight="1">
      <c r="B311" s="77"/>
      <c r="C311" s="77"/>
      <c r="D311" s="78"/>
    </row>
    <row r="312" spans="2:4" ht="15" customHeight="1">
      <c r="B312" s="77"/>
      <c r="C312" s="77"/>
      <c r="D312" s="78"/>
    </row>
    <row r="313" spans="2:4" ht="15" customHeight="1">
      <c r="B313" s="77"/>
      <c r="C313" s="77"/>
      <c r="D313" s="78"/>
    </row>
    <row r="314" spans="2:4" ht="15" customHeight="1">
      <c r="B314" s="77"/>
      <c r="C314" s="77"/>
      <c r="D314" s="78"/>
    </row>
    <row r="315" spans="2:4" ht="15" customHeight="1">
      <c r="B315" s="77"/>
      <c r="C315" s="77"/>
      <c r="D315" s="78"/>
    </row>
    <row r="316" spans="2:4" ht="15" customHeight="1">
      <c r="B316" s="77"/>
      <c r="C316" s="77"/>
      <c r="D316" s="78"/>
    </row>
    <row r="317" spans="2:4" ht="15" customHeight="1">
      <c r="B317" s="77"/>
      <c r="C317" s="77"/>
      <c r="D317" s="78"/>
    </row>
    <row r="318" spans="2:4" ht="15" customHeight="1">
      <c r="B318" s="77"/>
      <c r="C318" s="77"/>
      <c r="D318" s="78"/>
    </row>
    <row r="319" spans="2:4" ht="15" customHeight="1">
      <c r="B319" s="77"/>
      <c r="C319" s="77"/>
      <c r="D319" s="78"/>
    </row>
    <row r="320" spans="2:4" ht="15" customHeight="1">
      <c r="B320" s="77"/>
      <c r="C320" s="77"/>
      <c r="D320" s="78"/>
    </row>
    <row r="321" spans="2:4" ht="15" customHeight="1">
      <c r="B321" s="77"/>
      <c r="C321" s="77"/>
      <c r="D321" s="78"/>
    </row>
    <row r="322" spans="2:4" ht="15" customHeight="1">
      <c r="B322" s="77"/>
      <c r="C322" s="77"/>
      <c r="D322" s="78"/>
    </row>
    <row r="323" spans="2:4" ht="15" customHeight="1">
      <c r="B323" s="77"/>
      <c r="C323" s="77"/>
      <c r="D323" s="78"/>
    </row>
    <row r="324" spans="2:4" ht="15" customHeight="1">
      <c r="B324" s="77"/>
      <c r="C324" s="77"/>
      <c r="D324" s="78"/>
    </row>
    <row r="325" spans="2:4" ht="15" customHeight="1">
      <c r="B325" s="77"/>
      <c r="C325" s="77"/>
      <c r="D325" s="78"/>
    </row>
    <row r="326" spans="2:4" ht="15" customHeight="1">
      <c r="B326" s="77"/>
      <c r="C326" s="77"/>
      <c r="D326" s="78"/>
    </row>
    <row r="327" spans="2:4" ht="15" customHeight="1">
      <c r="B327" s="77"/>
      <c r="C327" s="77"/>
      <c r="D327" s="78"/>
    </row>
    <row r="328" spans="2:4" ht="15" customHeight="1">
      <c r="B328" s="77"/>
      <c r="C328" s="77"/>
      <c r="D328" s="78"/>
    </row>
    <row r="329" spans="2:4" ht="15" customHeight="1">
      <c r="B329" s="77"/>
      <c r="C329" s="77"/>
      <c r="D329" s="78"/>
    </row>
    <row r="330" spans="2:4" ht="15" customHeight="1">
      <c r="B330" s="77"/>
      <c r="C330" s="77"/>
      <c r="D330" s="78"/>
    </row>
    <row r="331" spans="2:4" ht="15" customHeight="1">
      <c r="B331" s="77"/>
      <c r="C331" s="77"/>
      <c r="D331" s="78"/>
    </row>
    <row r="332" spans="2:4" ht="15" customHeight="1">
      <c r="B332" s="77"/>
      <c r="C332" s="77"/>
      <c r="D332" s="78"/>
    </row>
    <row r="333" spans="2:4" ht="15" customHeight="1">
      <c r="B333" s="77"/>
      <c r="C333" s="77"/>
      <c r="D333" s="78"/>
    </row>
    <row r="334" spans="2:4" ht="15" customHeight="1">
      <c r="B334" s="77"/>
      <c r="C334" s="77"/>
      <c r="D334" s="78"/>
    </row>
    <row r="335" spans="2:4" ht="15" customHeight="1">
      <c r="B335" s="77"/>
      <c r="C335" s="77"/>
      <c r="D335" s="78"/>
    </row>
    <row r="336" spans="2:4" ht="15" customHeight="1">
      <c r="B336" s="77"/>
      <c r="C336" s="77"/>
      <c r="D336" s="78"/>
    </row>
    <row r="337" spans="2:4" ht="15" customHeight="1">
      <c r="B337" s="77"/>
      <c r="C337" s="77"/>
      <c r="D337" s="78"/>
    </row>
    <row r="338" spans="2:4" ht="15" customHeight="1">
      <c r="B338" s="77"/>
      <c r="C338" s="77"/>
      <c r="D338" s="78"/>
    </row>
    <row r="339" spans="2:4" ht="15" customHeight="1">
      <c r="B339" s="77"/>
      <c r="C339" s="77"/>
      <c r="D339" s="78"/>
    </row>
    <row r="340" spans="2:4" ht="15" customHeight="1">
      <c r="B340" s="77"/>
      <c r="C340" s="77"/>
      <c r="D340" s="78"/>
    </row>
    <row r="341" spans="2:4" ht="15" customHeight="1">
      <c r="B341" s="77"/>
      <c r="C341" s="77"/>
      <c r="D341" s="78"/>
    </row>
    <row r="342" spans="2:4" ht="15" customHeight="1">
      <c r="B342" s="77"/>
      <c r="C342" s="77"/>
      <c r="D342" s="78"/>
    </row>
    <row r="343" spans="2:4" ht="15" customHeight="1">
      <c r="B343" s="77"/>
      <c r="C343" s="77"/>
      <c r="D343" s="78"/>
    </row>
    <row r="344" spans="2:4" ht="15" customHeight="1">
      <c r="B344" s="77"/>
      <c r="C344" s="77"/>
      <c r="D344" s="78"/>
    </row>
    <row r="345" spans="2:4" ht="15" customHeight="1">
      <c r="B345" s="77"/>
      <c r="C345" s="77"/>
      <c r="D345" s="78"/>
    </row>
    <row r="346" spans="2:4" ht="15" customHeight="1">
      <c r="B346" s="77"/>
      <c r="C346" s="77"/>
      <c r="D346" s="78"/>
    </row>
    <row r="347" spans="2:4" ht="15" customHeight="1">
      <c r="B347" s="77"/>
      <c r="C347" s="77"/>
      <c r="D347" s="78"/>
    </row>
    <row r="348" spans="2:4" ht="15" customHeight="1">
      <c r="B348" s="77"/>
      <c r="C348" s="77"/>
      <c r="D348" s="78"/>
    </row>
    <row r="349" spans="2:4" ht="15" customHeight="1">
      <c r="B349" s="77"/>
      <c r="C349" s="77"/>
      <c r="D349" s="78"/>
    </row>
    <row r="350" spans="2:4" ht="15" customHeight="1">
      <c r="B350" s="77"/>
      <c r="C350" s="77"/>
      <c r="D350" s="78"/>
    </row>
    <row r="351" spans="2:4" ht="15" customHeight="1">
      <c r="B351" s="77"/>
      <c r="C351" s="77"/>
      <c r="D351" s="78"/>
    </row>
    <row r="352" spans="2:4" ht="15" customHeight="1">
      <c r="B352" s="77"/>
      <c r="C352" s="77"/>
      <c r="D352" s="78"/>
    </row>
    <row r="353" spans="2:4" ht="15" customHeight="1">
      <c r="B353" s="77"/>
      <c r="C353" s="77"/>
      <c r="D353" s="78"/>
    </row>
    <row r="354" spans="2:4" ht="15" customHeight="1">
      <c r="B354" s="77"/>
      <c r="C354" s="77"/>
      <c r="D354" s="78"/>
    </row>
    <row r="355" spans="2:4" ht="15" customHeight="1">
      <c r="B355" s="77"/>
      <c r="C355" s="77"/>
      <c r="D355" s="78"/>
    </row>
    <row r="356" spans="2:4" ht="15" customHeight="1">
      <c r="B356" s="77"/>
      <c r="C356" s="77"/>
      <c r="D356" s="78"/>
    </row>
    <row r="357" spans="2:4" ht="15" customHeight="1">
      <c r="B357" s="77"/>
      <c r="C357" s="77"/>
      <c r="D357" s="78"/>
    </row>
    <row r="358" spans="2:4" ht="15" customHeight="1">
      <c r="B358" s="77"/>
      <c r="C358" s="77"/>
      <c r="D358" s="78"/>
    </row>
    <row r="359" spans="2:4" ht="15" customHeight="1">
      <c r="B359" s="77"/>
      <c r="C359" s="77"/>
      <c r="D359" s="78"/>
    </row>
    <row r="360" spans="2:4" ht="15" customHeight="1">
      <c r="B360" s="77"/>
      <c r="C360" s="77"/>
      <c r="D360" s="78"/>
    </row>
    <row r="361" spans="2:4" ht="15" customHeight="1">
      <c r="B361" s="77"/>
      <c r="C361" s="77"/>
      <c r="D361" s="78"/>
    </row>
    <row r="362" spans="2:4" ht="15" customHeight="1">
      <c r="B362" s="77"/>
      <c r="C362" s="77"/>
      <c r="D362" s="78"/>
    </row>
    <row r="363" spans="2:4" ht="15" customHeight="1">
      <c r="B363" s="77"/>
      <c r="C363" s="77"/>
      <c r="D363" s="78"/>
    </row>
    <row r="364" spans="2:4" ht="15" customHeight="1">
      <c r="B364" s="77"/>
      <c r="C364" s="77"/>
      <c r="D364" s="78"/>
    </row>
    <row r="365" spans="2:4" ht="15" customHeight="1">
      <c r="B365" s="77"/>
      <c r="C365" s="77"/>
      <c r="D365" s="78"/>
    </row>
    <row r="366" spans="2:4" ht="15" customHeight="1">
      <c r="B366" s="77"/>
      <c r="C366" s="77"/>
      <c r="D366" s="78"/>
    </row>
    <row r="367" spans="2:4" ht="15" customHeight="1">
      <c r="B367" s="77"/>
      <c r="C367" s="77"/>
      <c r="D367" s="78"/>
    </row>
    <row r="368" spans="2:4" ht="15" customHeight="1">
      <c r="B368" s="77"/>
      <c r="C368" s="77"/>
      <c r="D368" s="78"/>
    </row>
    <row r="369" spans="2:4" ht="15" customHeight="1">
      <c r="B369" s="77"/>
      <c r="C369" s="77"/>
      <c r="D369" s="78"/>
    </row>
    <row r="370" spans="2:4" ht="15" customHeight="1">
      <c r="B370" s="77"/>
      <c r="C370" s="77"/>
      <c r="D370" s="78"/>
    </row>
    <row r="371" spans="2:4" ht="15" customHeight="1">
      <c r="B371" s="77"/>
      <c r="C371" s="77"/>
      <c r="D371" s="78"/>
    </row>
    <row r="372" spans="2:4" ht="15" customHeight="1">
      <c r="B372" s="77"/>
      <c r="C372" s="77"/>
      <c r="D372" s="78"/>
    </row>
    <row r="373" spans="2:4" ht="15" customHeight="1">
      <c r="B373" s="77"/>
      <c r="C373" s="77"/>
      <c r="D373" s="78"/>
    </row>
    <row r="374" spans="2:4" ht="15" customHeight="1">
      <c r="B374" s="77"/>
      <c r="C374" s="77"/>
      <c r="D374" s="78"/>
    </row>
    <row r="375" spans="2:4" ht="15" customHeight="1">
      <c r="B375" s="77"/>
      <c r="C375" s="77"/>
      <c r="D375" s="78"/>
    </row>
    <row r="376" spans="2:4" ht="15" customHeight="1">
      <c r="B376" s="77"/>
      <c r="C376" s="77"/>
      <c r="D376" s="78"/>
    </row>
    <row r="377" spans="2:4" ht="15" customHeight="1">
      <c r="B377" s="77"/>
      <c r="C377" s="77"/>
      <c r="D377" s="78"/>
    </row>
    <row r="378" spans="2:4" ht="15" customHeight="1">
      <c r="B378" s="77"/>
      <c r="C378" s="77"/>
      <c r="D378" s="78"/>
    </row>
    <row r="379" spans="2:4" ht="15" customHeight="1">
      <c r="B379" s="77"/>
      <c r="C379" s="77"/>
      <c r="D379" s="78"/>
    </row>
    <row r="380" spans="2:4" ht="15" customHeight="1">
      <c r="B380" s="77"/>
      <c r="C380" s="77"/>
      <c r="D380" s="78"/>
    </row>
    <row r="381" spans="2:4" ht="15" customHeight="1">
      <c r="B381" s="77"/>
      <c r="C381" s="77"/>
      <c r="D381" s="78"/>
    </row>
    <row r="382" spans="2:4" ht="15" customHeight="1">
      <c r="B382" s="77"/>
      <c r="C382" s="77"/>
      <c r="D382" s="78"/>
    </row>
    <row r="383" spans="2:4" ht="15" customHeight="1">
      <c r="B383" s="77"/>
      <c r="C383" s="77"/>
      <c r="D383" s="78"/>
    </row>
    <row r="384" spans="2:4" ht="15" customHeight="1">
      <c r="B384" s="77"/>
      <c r="C384" s="77"/>
      <c r="D384" s="78"/>
    </row>
    <row r="385" spans="2:4" ht="15" customHeight="1">
      <c r="B385" s="77"/>
      <c r="C385" s="77"/>
      <c r="D385" s="78"/>
    </row>
    <row r="386" spans="2:4" ht="15" customHeight="1">
      <c r="B386" s="77"/>
      <c r="C386" s="77"/>
      <c r="D386" s="78"/>
    </row>
    <row r="387" spans="2:4" ht="15" customHeight="1">
      <c r="B387" s="77"/>
      <c r="C387" s="77"/>
      <c r="D387" s="78"/>
    </row>
    <row r="388" spans="2:4" ht="15" customHeight="1">
      <c r="B388" s="77"/>
      <c r="C388" s="77"/>
      <c r="D388" s="78"/>
    </row>
    <row r="389" spans="2:4" ht="15" customHeight="1">
      <c r="B389" s="77"/>
      <c r="C389" s="77"/>
      <c r="D389" s="78"/>
    </row>
    <row r="390" spans="2:4" ht="15" customHeight="1">
      <c r="B390" s="77"/>
      <c r="C390" s="77"/>
      <c r="D390" s="78"/>
    </row>
    <row r="391" spans="2:4" ht="15" customHeight="1">
      <c r="B391" s="77"/>
      <c r="C391" s="77"/>
      <c r="D391" s="78"/>
    </row>
    <row r="392" spans="2:4" ht="15" customHeight="1">
      <c r="B392" s="77"/>
      <c r="C392" s="77"/>
      <c r="D392" s="78"/>
    </row>
    <row r="393" spans="2:4" ht="15" customHeight="1">
      <c r="B393" s="77"/>
      <c r="C393" s="77"/>
      <c r="D393" s="78"/>
    </row>
    <row r="394" spans="2:4" ht="15" customHeight="1">
      <c r="B394" s="77"/>
      <c r="C394" s="77"/>
      <c r="D394" s="78"/>
    </row>
    <row r="395" spans="2:4" ht="15" customHeight="1">
      <c r="B395" s="77"/>
      <c r="C395" s="77"/>
      <c r="D395" s="78"/>
    </row>
    <row r="396" spans="2:4" ht="15" customHeight="1">
      <c r="B396" s="77"/>
      <c r="C396" s="77"/>
      <c r="D396" s="78"/>
    </row>
    <row r="397" spans="2:4" ht="15" customHeight="1">
      <c r="B397" s="77"/>
      <c r="C397" s="77"/>
      <c r="D397" s="78"/>
    </row>
    <row r="398" spans="2:4" ht="15" customHeight="1">
      <c r="B398" s="77"/>
      <c r="C398" s="77"/>
      <c r="D398" s="78"/>
    </row>
    <row r="399" spans="2:4" ht="15" customHeight="1">
      <c r="B399" s="77"/>
      <c r="C399" s="77"/>
      <c r="D399" s="78"/>
    </row>
    <row r="400" spans="2:4" ht="15" customHeight="1">
      <c r="B400" s="77"/>
      <c r="C400" s="77"/>
      <c r="D400" s="78"/>
    </row>
    <row r="401" spans="2:4" ht="15" customHeight="1">
      <c r="B401" s="77"/>
      <c r="C401" s="77"/>
      <c r="D401" s="78"/>
    </row>
    <row r="402" spans="2:4" ht="15" customHeight="1">
      <c r="B402" s="77"/>
      <c r="C402" s="77"/>
      <c r="D402" s="78"/>
    </row>
    <row r="403" spans="2:4" ht="15" customHeight="1">
      <c r="B403" s="77"/>
      <c r="C403" s="77"/>
      <c r="D403" s="78"/>
    </row>
    <row r="404" spans="2:4" ht="15" customHeight="1">
      <c r="B404" s="77"/>
      <c r="C404" s="77"/>
      <c r="D404" s="78"/>
    </row>
    <row r="405" spans="2:4" ht="15" customHeight="1">
      <c r="B405" s="77"/>
      <c r="C405" s="77"/>
      <c r="D405" s="78"/>
    </row>
    <row r="406" spans="2:4" ht="15" customHeight="1">
      <c r="B406" s="77"/>
      <c r="C406" s="77"/>
      <c r="D406" s="78"/>
    </row>
    <row r="407" spans="2:4" ht="15" customHeight="1">
      <c r="B407" s="77"/>
      <c r="C407" s="77"/>
      <c r="D407" s="78"/>
    </row>
    <row r="408" spans="2:4" ht="15" customHeight="1">
      <c r="B408" s="77"/>
      <c r="C408" s="77"/>
      <c r="D408" s="78"/>
    </row>
    <row r="409" spans="2:4" ht="15" customHeight="1">
      <c r="B409" s="77"/>
      <c r="C409" s="77"/>
      <c r="D409" s="78"/>
    </row>
    <row r="410" spans="2:4" ht="15" customHeight="1">
      <c r="B410" s="77"/>
      <c r="C410" s="77"/>
      <c r="D410" s="78"/>
    </row>
    <row r="411" spans="2:4" ht="15" customHeight="1">
      <c r="B411" s="77"/>
      <c r="C411" s="77"/>
      <c r="D411" s="78"/>
    </row>
    <row r="412" spans="2:4" ht="15" customHeight="1">
      <c r="B412" s="77"/>
      <c r="C412" s="77"/>
      <c r="D412" s="78"/>
    </row>
    <row r="413" spans="2:4" ht="15" customHeight="1">
      <c r="B413" s="77"/>
      <c r="C413" s="77"/>
      <c r="D413" s="78"/>
    </row>
    <row r="414" spans="2:4" ht="15" customHeight="1">
      <c r="B414" s="77"/>
      <c r="C414" s="77"/>
      <c r="D414" s="78"/>
    </row>
    <row r="415" spans="2:4" ht="15" customHeight="1">
      <c r="B415" s="77"/>
      <c r="C415" s="77"/>
      <c r="D415" s="78"/>
    </row>
    <row r="416" spans="2:4" ht="15" customHeight="1">
      <c r="B416" s="77"/>
      <c r="C416" s="77"/>
      <c r="D416" s="78"/>
    </row>
    <row r="417" spans="2:4" ht="15" customHeight="1">
      <c r="B417" s="77"/>
      <c r="C417" s="77"/>
      <c r="D417" s="78"/>
    </row>
    <row r="418" spans="2:4" ht="15" customHeight="1">
      <c r="B418" s="77"/>
      <c r="C418" s="77"/>
      <c r="D418" s="78"/>
    </row>
    <row r="419" spans="2:4" ht="15" customHeight="1">
      <c r="B419" s="77"/>
      <c r="C419" s="77"/>
      <c r="D419" s="78"/>
    </row>
    <row r="420" spans="2:4" ht="15" customHeight="1">
      <c r="B420" s="77"/>
      <c r="C420" s="77"/>
      <c r="D420" s="78"/>
    </row>
    <row r="421" spans="2:4" ht="15" customHeight="1">
      <c r="B421" s="77"/>
      <c r="C421" s="77"/>
      <c r="D421" s="78"/>
    </row>
    <row r="422" spans="2:4" ht="15" customHeight="1">
      <c r="B422" s="77"/>
      <c r="C422" s="77"/>
      <c r="D422" s="78"/>
    </row>
    <row r="423" spans="2:4" ht="15" customHeight="1">
      <c r="B423" s="77"/>
      <c r="C423" s="77"/>
      <c r="D423" s="78"/>
    </row>
    <row r="424" spans="2:4" ht="15" customHeight="1">
      <c r="B424" s="77"/>
      <c r="C424" s="77"/>
      <c r="D424" s="78"/>
    </row>
    <row r="425" spans="2:4" ht="15" customHeight="1">
      <c r="B425" s="77"/>
      <c r="C425" s="77"/>
      <c r="D425" s="78"/>
    </row>
    <row r="426" spans="2:4" ht="15" customHeight="1">
      <c r="B426" s="77"/>
      <c r="C426" s="77"/>
      <c r="D426" s="78"/>
    </row>
    <row r="427" spans="2:4" ht="15" customHeight="1">
      <c r="B427" s="77"/>
      <c r="C427" s="77"/>
      <c r="D427" s="78"/>
    </row>
    <row r="428" spans="2:4" ht="15" customHeight="1">
      <c r="B428" s="77"/>
      <c r="C428" s="77"/>
      <c r="D428" s="78"/>
    </row>
    <row r="429" spans="2:4" ht="15" customHeight="1">
      <c r="B429" s="77"/>
      <c r="C429" s="77"/>
      <c r="D429" s="78"/>
    </row>
    <row r="430" spans="2:4" ht="15" customHeight="1">
      <c r="B430" s="77"/>
      <c r="C430" s="77"/>
      <c r="D430" s="78"/>
    </row>
    <row r="431" spans="2:4" ht="15" customHeight="1">
      <c r="B431" s="77"/>
      <c r="C431" s="77"/>
      <c r="D431" s="78"/>
    </row>
    <row r="432" spans="2:4" ht="15" customHeight="1">
      <c r="B432" s="77"/>
      <c r="C432" s="77"/>
      <c r="D432" s="78"/>
    </row>
    <row r="433" spans="2:4" ht="15" customHeight="1">
      <c r="B433" s="77"/>
      <c r="C433" s="77"/>
      <c r="D433" s="78"/>
    </row>
    <row r="434" spans="2:4" ht="15" customHeight="1">
      <c r="B434" s="77"/>
      <c r="C434" s="77"/>
      <c r="D434" s="78"/>
    </row>
    <row r="435" spans="2:4" ht="15" customHeight="1">
      <c r="B435" s="77"/>
      <c r="C435" s="77"/>
      <c r="D435" s="78"/>
    </row>
    <row r="436" spans="2:4" ht="15" customHeight="1">
      <c r="B436" s="77"/>
      <c r="C436" s="77"/>
      <c r="D436" s="78"/>
    </row>
    <row r="437" spans="2:4" ht="15" customHeight="1">
      <c r="B437" s="77"/>
      <c r="C437" s="77"/>
      <c r="D437" s="78"/>
    </row>
    <row r="438" spans="2:4" ht="15" customHeight="1">
      <c r="B438" s="77"/>
      <c r="C438" s="77"/>
      <c r="D438" s="78"/>
    </row>
    <row r="439" spans="2:4" ht="15" customHeight="1">
      <c r="B439" s="77"/>
      <c r="C439" s="77"/>
      <c r="D439" s="78"/>
    </row>
    <row r="440" spans="2:4" ht="15" customHeight="1">
      <c r="B440" s="77"/>
      <c r="C440" s="77"/>
      <c r="D440" s="78"/>
    </row>
    <row r="441" spans="2:4" ht="15" customHeight="1">
      <c r="B441" s="77"/>
      <c r="C441" s="77"/>
      <c r="D441" s="78"/>
    </row>
    <row r="442" spans="2:4" ht="15" customHeight="1">
      <c r="B442" s="77"/>
      <c r="C442" s="77"/>
      <c r="D442" s="78"/>
    </row>
    <row r="443" spans="2:4" ht="15" customHeight="1">
      <c r="B443" s="77"/>
      <c r="C443" s="77"/>
      <c r="D443" s="78"/>
    </row>
    <row r="444" spans="2:4" ht="15" customHeight="1">
      <c r="B444" s="77"/>
      <c r="C444" s="77"/>
      <c r="D444" s="78"/>
    </row>
    <row r="445" spans="2:4" ht="15" customHeight="1">
      <c r="B445" s="77"/>
      <c r="C445" s="77"/>
      <c r="D445" s="78"/>
    </row>
    <row r="446" spans="2:4" ht="15" customHeight="1">
      <c r="B446" s="77"/>
      <c r="C446" s="77"/>
      <c r="D446" s="78"/>
    </row>
    <row r="447" spans="2:4" ht="15" customHeight="1">
      <c r="B447" s="77"/>
      <c r="C447" s="77"/>
      <c r="D447" s="78"/>
    </row>
    <row r="448" spans="2:4" ht="15" customHeight="1">
      <c r="B448" s="77"/>
      <c r="C448" s="77"/>
      <c r="D448" s="78"/>
    </row>
    <row r="449" spans="2:4" ht="15" customHeight="1">
      <c r="B449" s="77"/>
      <c r="C449" s="77"/>
      <c r="D449" s="78"/>
    </row>
    <row r="450" spans="2:4" ht="15" customHeight="1">
      <c r="B450" s="77"/>
      <c r="C450" s="77"/>
      <c r="D450" s="78"/>
    </row>
    <row r="451" spans="2:4" ht="15" customHeight="1">
      <c r="B451" s="77"/>
      <c r="C451" s="77"/>
      <c r="D451" s="78"/>
    </row>
    <row r="452" spans="2:4" ht="15" customHeight="1">
      <c r="B452" s="77"/>
      <c r="C452" s="77"/>
      <c r="D452" s="78"/>
    </row>
    <row r="453" spans="2:4" ht="15" customHeight="1">
      <c r="B453" s="77"/>
      <c r="C453" s="77"/>
      <c r="D453" s="78"/>
    </row>
    <row r="454" spans="2:4" ht="15" customHeight="1">
      <c r="B454" s="77"/>
      <c r="C454" s="77"/>
      <c r="D454" s="78"/>
    </row>
    <row r="455" spans="2:4" ht="15" customHeight="1">
      <c r="B455" s="77"/>
      <c r="C455" s="77"/>
      <c r="D455" s="78"/>
    </row>
    <row r="456" spans="2:4" ht="15" customHeight="1">
      <c r="B456" s="77"/>
      <c r="C456" s="77"/>
      <c r="D456" s="78"/>
    </row>
    <row r="457" spans="2:4" ht="15" customHeight="1">
      <c r="B457" s="77"/>
      <c r="C457" s="77"/>
      <c r="D457" s="78"/>
    </row>
    <row r="458" spans="2:4" ht="15" customHeight="1">
      <c r="B458" s="77"/>
      <c r="C458" s="77"/>
      <c r="D458" s="78"/>
    </row>
    <row r="459" spans="2:4" ht="15" customHeight="1">
      <c r="B459" s="77"/>
      <c r="C459" s="77"/>
      <c r="D459" s="78"/>
    </row>
    <row r="460" spans="2:4" ht="15" customHeight="1">
      <c r="B460" s="77"/>
      <c r="C460" s="77"/>
      <c r="D460" s="78"/>
    </row>
    <row r="461" spans="2:4" ht="15" customHeight="1">
      <c r="B461" s="77"/>
      <c r="C461" s="77"/>
      <c r="D461" s="78"/>
    </row>
  </sheetData>
  <mergeCells count="15">
    <mergeCell ref="B177:D177"/>
    <mergeCell ref="G4:H5"/>
    <mergeCell ref="K3:L3"/>
    <mergeCell ref="K4:L5"/>
    <mergeCell ref="G3:H3"/>
    <mergeCell ref="E4:F5"/>
    <mergeCell ref="I4:J5"/>
    <mergeCell ref="E3:F3"/>
    <mergeCell ref="I3:J3"/>
    <mergeCell ref="B86:D86"/>
    <mergeCell ref="B94:D94"/>
    <mergeCell ref="B56:D56"/>
    <mergeCell ref="B20:D20"/>
    <mergeCell ref="B33:D33"/>
    <mergeCell ref="B24:D24"/>
  </mergeCells>
  <dataValidations count="4">
    <dataValidation type="list" sqref="D181:D184 D171:D174 D65:D67 D120:D122 D39:D41 D104:D106 D186:D188 D157:D159 D208 D204:D206 D133:D135">
      <formula1>$M$7:$M$9</formula1>
    </dataValidation>
    <dataValidation type="list" sqref="D179:D180">
      <formula1>$M$6:$M$9</formula1>
    </dataValidation>
    <dataValidation type="list" allowBlank="1" showInputMessage="1" showErrorMessage="1" sqref="D139:D156 D96:D103 D88:D93 D71:D85 D45:D55 D35:D38 D22:D23 D26:D32 D58:D64 D109:D119 D126:D132 D162:D170 D195 D6:D19">
      <formula1>$M$6:$M$9</formula1>
    </dataValidation>
    <dataValidation type="list" allowBlank="1" showInputMessage="1" showErrorMessage="1" sqref="D191:D194 D196:D203">
      <formula1>$M$6:$M$8</formula1>
    </dataValidation>
  </dataValidations>
  <hyperlinks>
    <hyperlink ref="B203" r:id="rId1" display="only purchases products and services that are Green Seal®-certified, when possible. (See www.greenseal.org/FindGreenSealProductsAndServices.aspx.)"/>
    <hyperlink ref="B98" r:id="rId2"/>
    <hyperlink ref="B19" r:id="rId3"/>
  </hyperlinks>
  <pageMargins left="0" right="0" top="0" bottom="0" header="0.05" footer="0.05"/>
  <pageSetup scale="78" fitToHeight="0" orientation="portrait" r:id="rId4"/>
  <headerFooter>
    <oddFooter>Page &amp;P of &amp;N</oddFooter>
  </headerFooter>
  <rowBreaks count="4" manualBreakCount="4">
    <brk id="41" max="16383" man="1"/>
    <brk id="67" max="16383" man="1"/>
    <brk id="106" max="16383" man="1"/>
    <brk id="15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S60"/>
  <sheetViews>
    <sheetView view="pageBreakPreview" zoomScale="130" zoomScaleNormal="100" zoomScaleSheetLayoutView="130" workbookViewId="0">
      <selection activeCell="F5" sqref="F5"/>
    </sheetView>
  </sheetViews>
  <sheetFormatPr defaultRowHeight="14.25"/>
  <cols>
    <col min="1" max="1" width="10.28515625" style="101" customWidth="1"/>
    <col min="2" max="2" width="9.140625" style="101" customWidth="1"/>
    <col min="3" max="12" width="8.42578125" style="88" customWidth="1"/>
    <col min="13" max="13" width="16.140625" style="88" customWidth="1"/>
    <col min="14" max="16384" width="9.140625" style="88"/>
  </cols>
  <sheetData>
    <row r="1" spans="1:104" s="84" customFormat="1" ht="18">
      <c r="A1" s="82" t="s">
        <v>168</v>
      </c>
      <c r="B1" s="83"/>
    </row>
    <row r="2" spans="1:104" s="85" customFormat="1" ht="18">
      <c r="A2" s="82" t="s">
        <v>169</v>
      </c>
      <c r="B2" s="83"/>
    </row>
    <row r="3" spans="1:104" ht="15">
      <c r="A3" s="86" t="s">
        <v>134</v>
      </c>
      <c r="B3" s="87">
        <f>'Cover Sheet'!B25:M25</f>
        <v>0</v>
      </c>
    </row>
    <row r="4" spans="1:104" ht="9" customHeight="1">
      <c r="A4" s="86"/>
      <c r="B4" s="87"/>
    </row>
    <row r="5" spans="1:104" ht="15">
      <c r="A5" s="105">
        <f>SUM('Cover Sheet'!B24:C24)</f>
        <v>0</v>
      </c>
      <c r="B5" s="89" t="s">
        <v>170</v>
      </c>
    </row>
    <row r="6" spans="1:104" ht="15">
      <c r="A6" s="90">
        <f>Survey!C208</f>
        <v>0</v>
      </c>
      <c r="B6" s="91" t="s">
        <v>171</v>
      </c>
    </row>
    <row r="7" spans="1:104" ht="15">
      <c r="A7" s="86" t="s">
        <v>135</v>
      </c>
      <c r="B7" s="89" t="s">
        <v>136</v>
      </c>
    </row>
    <row r="8" spans="1:104" ht="9" customHeight="1">
      <c r="A8" s="86"/>
      <c r="B8" s="89"/>
    </row>
    <row r="9" spans="1:104" ht="24.75" customHeight="1">
      <c r="A9" s="183" t="s">
        <v>172</v>
      </c>
      <c r="B9" s="183"/>
      <c r="C9" s="183"/>
      <c r="D9" s="183"/>
      <c r="E9" s="183"/>
      <c r="F9" s="183"/>
      <c r="G9" s="183"/>
      <c r="H9" s="183"/>
      <c r="I9" s="183"/>
      <c r="J9" s="183"/>
      <c r="K9" s="183"/>
      <c r="L9" s="183"/>
      <c r="M9" s="183"/>
    </row>
    <row r="10" spans="1:104" s="93" customFormat="1" ht="9" customHeight="1">
      <c r="A10" s="92"/>
      <c r="B10" s="92"/>
    </row>
    <row r="11" spans="1:104" s="96" customFormat="1" ht="15">
      <c r="A11" s="94" t="s">
        <v>139</v>
      </c>
      <c r="B11" s="95" t="str">
        <f>Survey!B3</f>
        <v>Energy Conservation and Management</v>
      </c>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row>
    <row r="12" spans="1:104" s="98" customFormat="1" ht="12.75">
      <c r="A12" s="97" t="s">
        <v>137</v>
      </c>
      <c r="B12" s="97" t="s">
        <v>1</v>
      </c>
      <c r="C12" s="98" t="s">
        <v>138</v>
      </c>
      <c r="M12" s="98" t="s">
        <v>175</v>
      </c>
    </row>
    <row r="13" spans="1:104" s="93" customFormat="1" ht="12.75">
      <c r="A13" s="114" t="s">
        <v>188</v>
      </c>
      <c r="B13" s="92" t="e">
        <f>VLOOKUP(A13,Survey!$A$4:$D$203,3,FALSE)</f>
        <v>#N/A</v>
      </c>
      <c r="C13" s="179" t="e">
        <f>VLOOKUP(A13,Survey!$A$4:$D$203,2,FALSE)</f>
        <v>#N/A</v>
      </c>
      <c r="D13" s="179"/>
      <c r="E13" s="179"/>
      <c r="F13" s="179"/>
      <c r="G13" s="179"/>
      <c r="H13" s="179"/>
      <c r="I13" s="179"/>
      <c r="J13" s="179"/>
      <c r="K13" s="179"/>
      <c r="L13" s="179"/>
    </row>
    <row r="14" spans="1:104" s="93" customFormat="1" ht="12.75">
      <c r="A14" s="92"/>
      <c r="B14" s="92"/>
      <c r="C14" s="179"/>
      <c r="D14" s="179"/>
      <c r="E14" s="179"/>
      <c r="F14" s="179"/>
      <c r="G14" s="179"/>
      <c r="H14" s="179"/>
      <c r="I14" s="179"/>
      <c r="J14" s="179"/>
      <c r="K14" s="179"/>
      <c r="L14" s="179"/>
    </row>
    <row r="15" spans="1:104" s="93" customFormat="1" ht="9" customHeight="1">
      <c r="A15" s="92"/>
      <c r="B15" s="92"/>
    </row>
    <row r="16" spans="1:104" s="96" customFormat="1" ht="15">
      <c r="A16" s="94" t="s">
        <v>139</v>
      </c>
      <c r="B16" s="95" t="str">
        <f>Survey!B42</f>
        <v>Water Conservation and Management</v>
      </c>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row>
    <row r="17" spans="1:104" s="98" customFormat="1" ht="12.75">
      <c r="A17" s="97" t="s">
        <v>137</v>
      </c>
      <c r="B17" s="97" t="s">
        <v>1</v>
      </c>
      <c r="C17" s="98" t="s">
        <v>138</v>
      </c>
      <c r="M17" s="98" t="s">
        <v>175</v>
      </c>
    </row>
    <row r="18" spans="1:104" s="93" customFormat="1" ht="12.75">
      <c r="A18" s="113" t="s">
        <v>188</v>
      </c>
      <c r="B18" s="92" t="e">
        <f>VLOOKUP(A18,Survey!$A$4:$D$203,3,FALSE)</f>
        <v>#N/A</v>
      </c>
      <c r="C18" s="179" t="e">
        <f>VLOOKUP(A18,Survey!$A$4:$D$203,2,FALSE)</f>
        <v>#N/A</v>
      </c>
      <c r="D18" s="179"/>
      <c r="E18" s="179"/>
      <c r="F18" s="179"/>
      <c r="G18" s="179"/>
      <c r="H18" s="179"/>
      <c r="I18" s="179"/>
      <c r="J18" s="179"/>
      <c r="K18" s="179"/>
      <c r="L18" s="179"/>
    </row>
    <row r="19" spans="1:104" s="93" customFormat="1" ht="12.75">
      <c r="A19" s="92"/>
      <c r="B19" s="92"/>
      <c r="C19" s="179"/>
      <c r="D19" s="179"/>
      <c r="E19" s="179"/>
      <c r="F19" s="179"/>
      <c r="G19" s="179"/>
      <c r="H19" s="179"/>
      <c r="I19" s="179"/>
      <c r="J19" s="179"/>
      <c r="K19" s="179"/>
      <c r="L19" s="179"/>
    </row>
    <row r="20" spans="1:104" s="93" customFormat="1" ht="9" customHeight="1">
      <c r="A20" s="92"/>
      <c r="B20" s="92"/>
    </row>
    <row r="21" spans="1:104" s="96" customFormat="1" ht="15">
      <c r="A21" s="94" t="s">
        <v>139</v>
      </c>
      <c r="B21" s="95" t="str">
        <f>Survey!B68</f>
        <v>Business Operations and Practices</v>
      </c>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row>
    <row r="22" spans="1:104" s="98" customFormat="1" ht="12.75">
      <c r="A22" s="97" t="s">
        <v>137</v>
      </c>
      <c r="B22" s="97" t="s">
        <v>1</v>
      </c>
      <c r="C22" s="98" t="s">
        <v>138</v>
      </c>
      <c r="M22" s="98" t="s">
        <v>175</v>
      </c>
    </row>
    <row r="23" spans="1:104" s="93" customFormat="1" ht="12.75" customHeight="1">
      <c r="A23" s="113" t="s">
        <v>188</v>
      </c>
      <c r="B23" s="92" t="e">
        <f>VLOOKUP(A23,Survey!$A$4:$D$203,3,FALSE)</f>
        <v>#N/A</v>
      </c>
      <c r="C23" s="179" t="e">
        <f>VLOOKUP(A23,Survey!$A$4:$D$203,2,FALSE)</f>
        <v>#N/A</v>
      </c>
      <c r="D23" s="179"/>
      <c r="E23" s="179"/>
      <c r="F23" s="179"/>
      <c r="G23" s="179"/>
      <c r="H23" s="179"/>
      <c r="I23" s="179"/>
      <c r="J23" s="179"/>
      <c r="K23" s="179"/>
      <c r="L23" s="179"/>
    </row>
    <row r="24" spans="1:104" s="93" customFormat="1" ht="12.75">
      <c r="A24" s="92"/>
      <c r="B24" s="92"/>
      <c r="C24" s="179"/>
      <c r="D24" s="179"/>
      <c r="E24" s="179"/>
      <c r="F24" s="179"/>
      <c r="G24" s="179"/>
      <c r="H24" s="179"/>
      <c r="I24" s="179"/>
      <c r="J24" s="179"/>
      <c r="K24" s="179"/>
      <c r="L24" s="179"/>
    </row>
    <row r="25" spans="1:104" s="93" customFormat="1" ht="9" customHeight="1">
      <c r="A25" s="92"/>
      <c r="B25" s="92"/>
    </row>
    <row r="26" spans="1:104" s="96" customFormat="1" ht="15">
      <c r="A26" s="94" t="s">
        <v>139</v>
      </c>
      <c r="B26" s="95" t="str">
        <f>Survey!B107</f>
        <v>Facilities</v>
      </c>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row>
    <row r="27" spans="1:104" s="98" customFormat="1" ht="12.75">
      <c r="A27" s="97" t="s">
        <v>137</v>
      </c>
      <c r="B27" s="97" t="s">
        <v>1</v>
      </c>
      <c r="C27" s="98" t="s">
        <v>138</v>
      </c>
      <c r="M27" s="98" t="s">
        <v>175</v>
      </c>
    </row>
    <row r="28" spans="1:104" s="93" customFormat="1" ht="12.75">
      <c r="A28" s="114" t="s">
        <v>188</v>
      </c>
      <c r="B28" s="92" t="e">
        <f>VLOOKUP(A28,Survey!$A$4:$D$203,3,FALSE)</f>
        <v>#N/A</v>
      </c>
      <c r="C28" s="179" t="e">
        <f>VLOOKUP(A28,Survey!$A$4:$D$203,2,FALSE)</f>
        <v>#N/A</v>
      </c>
      <c r="D28" s="179"/>
      <c r="E28" s="179"/>
      <c r="F28" s="179"/>
      <c r="G28" s="179"/>
      <c r="H28" s="179"/>
      <c r="I28" s="179"/>
      <c r="J28" s="179"/>
      <c r="K28" s="179"/>
      <c r="L28" s="179"/>
    </row>
    <row r="29" spans="1:104" s="93" customFormat="1" ht="12.75">
      <c r="A29" s="92"/>
      <c r="B29" s="92"/>
      <c r="C29" s="179"/>
      <c r="D29" s="179"/>
      <c r="E29" s="179"/>
      <c r="F29" s="179"/>
      <c r="G29" s="179"/>
      <c r="H29" s="179"/>
      <c r="I29" s="179"/>
      <c r="J29" s="179"/>
      <c r="K29" s="179"/>
      <c r="L29" s="179"/>
    </row>
    <row r="30" spans="1:104" s="93" customFormat="1" ht="9" customHeight="1">
      <c r="A30" s="92"/>
      <c r="B30" s="92"/>
    </row>
    <row r="31" spans="1:104" s="96" customFormat="1" ht="15">
      <c r="A31" s="94" t="s">
        <v>139</v>
      </c>
      <c r="B31" s="95" t="str">
        <f>Survey!B124</f>
        <v>Transportation</v>
      </c>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row>
    <row r="32" spans="1:104" s="98" customFormat="1" ht="12.75">
      <c r="A32" s="97" t="s">
        <v>137</v>
      </c>
      <c r="B32" s="97" t="s">
        <v>1</v>
      </c>
      <c r="C32" s="98" t="s">
        <v>138</v>
      </c>
      <c r="M32" s="98" t="s">
        <v>175</v>
      </c>
    </row>
    <row r="33" spans="1:201" s="93" customFormat="1" ht="12.75">
      <c r="A33" s="113" t="s">
        <v>188</v>
      </c>
      <c r="B33" s="92" t="e">
        <f>VLOOKUP(A33,Survey!$A$4:$D$203,3,FALSE)</f>
        <v>#N/A</v>
      </c>
      <c r="C33" s="179" t="e">
        <f>VLOOKUP(A33,Survey!$A$4:$D$203,2,FALSE)</f>
        <v>#N/A</v>
      </c>
      <c r="D33" s="179"/>
      <c r="E33" s="179"/>
      <c r="F33" s="179"/>
      <c r="G33" s="179"/>
      <c r="H33" s="179"/>
      <c r="I33" s="179"/>
      <c r="J33" s="179"/>
      <c r="K33" s="179"/>
      <c r="L33" s="179"/>
    </row>
    <row r="34" spans="1:201" s="93" customFormat="1" ht="12.75">
      <c r="A34" s="92"/>
      <c r="B34" s="92"/>
      <c r="C34" s="179"/>
      <c r="D34" s="179"/>
      <c r="E34" s="179"/>
      <c r="F34" s="179"/>
      <c r="G34" s="179"/>
      <c r="H34" s="179"/>
      <c r="I34" s="179"/>
      <c r="J34" s="179"/>
      <c r="K34" s="179"/>
      <c r="L34" s="179"/>
    </row>
    <row r="35" spans="1:201" s="93" customFormat="1" ht="9" customHeight="1">
      <c r="A35" s="92"/>
      <c r="B35" s="92"/>
    </row>
    <row r="36" spans="1:201" s="96" customFormat="1" ht="15">
      <c r="A36" s="94" t="s">
        <v>139</v>
      </c>
      <c r="B36" s="95" t="str">
        <f>Survey!B137</f>
        <v>Waste Management</v>
      </c>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row>
    <row r="37" spans="1:201" s="98" customFormat="1" ht="12.75">
      <c r="A37" s="97" t="s">
        <v>137</v>
      </c>
      <c r="B37" s="97" t="s">
        <v>1</v>
      </c>
      <c r="C37" s="98" t="s">
        <v>138</v>
      </c>
      <c r="M37" s="98" t="s">
        <v>175</v>
      </c>
    </row>
    <row r="38" spans="1:201" s="93" customFormat="1" ht="12.75">
      <c r="A38" s="113" t="s">
        <v>188</v>
      </c>
      <c r="B38" s="92" t="e">
        <f>VLOOKUP(A38,Survey!$A$4:$D$203,3,FALSE)</f>
        <v>#N/A</v>
      </c>
      <c r="C38" s="179" t="e">
        <f>VLOOKUP(A38,Survey!$A$4:$D$203,2,FALSE)</f>
        <v>#N/A</v>
      </c>
      <c r="D38" s="179"/>
      <c r="E38" s="179"/>
      <c r="F38" s="179"/>
      <c r="G38" s="179"/>
      <c r="H38" s="179"/>
      <c r="I38" s="179"/>
      <c r="J38" s="179"/>
      <c r="K38" s="179"/>
      <c r="L38" s="179"/>
    </row>
    <row r="39" spans="1:201" s="93" customFormat="1" ht="12.75">
      <c r="A39" s="92"/>
      <c r="B39" s="92"/>
      <c r="C39" s="179"/>
      <c r="D39" s="179"/>
      <c r="E39" s="179"/>
      <c r="F39" s="179"/>
      <c r="G39" s="179"/>
      <c r="H39" s="179"/>
      <c r="I39" s="179"/>
      <c r="J39" s="179"/>
      <c r="K39" s="179"/>
      <c r="L39" s="179"/>
    </row>
    <row r="40" spans="1:201" s="93" customFormat="1" ht="9" customHeight="1">
      <c r="A40" s="92"/>
      <c r="B40" s="92"/>
    </row>
    <row r="41" spans="1:201" s="96" customFormat="1" ht="15">
      <c r="A41" s="94" t="s">
        <v>139</v>
      </c>
      <c r="B41" s="95" t="str">
        <f>Survey!B160</f>
        <v>Products, Services, and Purchasing</v>
      </c>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row>
    <row r="42" spans="1:201" s="98" customFormat="1" ht="12.75">
      <c r="A42" s="97" t="s">
        <v>137</v>
      </c>
      <c r="B42" s="97" t="s">
        <v>1</v>
      </c>
      <c r="C42" s="98" t="s">
        <v>138</v>
      </c>
      <c r="M42" s="98" t="s">
        <v>175</v>
      </c>
    </row>
    <row r="43" spans="1:201" s="93" customFormat="1" ht="12.75">
      <c r="A43" s="113" t="s">
        <v>188</v>
      </c>
      <c r="B43" s="92" t="e">
        <f>VLOOKUP(A43,Survey!$A$4:$D$203,3,FALSE)</f>
        <v>#N/A</v>
      </c>
      <c r="C43" s="179" t="e">
        <f>VLOOKUP(A43,Survey!$A$4:$D$203,2,FALSE)</f>
        <v>#N/A</v>
      </c>
      <c r="D43" s="179"/>
      <c r="E43" s="179"/>
      <c r="F43" s="179"/>
      <c r="G43" s="179"/>
      <c r="H43" s="179"/>
      <c r="I43" s="179"/>
      <c r="J43" s="179"/>
      <c r="K43" s="179"/>
      <c r="L43" s="179"/>
    </row>
    <row r="44" spans="1:201" s="93" customFormat="1" ht="12.75">
      <c r="A44" s="92"/>
      <c r="B44" s="92"/>
      <c r="C44" s="179"/>
      <c r="D44" s="179"/>
      <c r="E44" s="179"/>
      <c r="F44" s="179"/>
      <c r="G44" s="179"/>
      <c r="H44" s="179"/>
      <c r="I44" s="179"/>
      <c r="J44" s="179"/>
      <c r="K44" s="179"/>
      <c r="L44" s="179"/>
    </row>
    <row r="45" spans="1:201" s="93" customFormat="1" ht="21" customHeight="1" thickBot="1">
      <c r="A45" s="92"/>
      <c r="B45" s="92"/>
    </row>
    <row r="46" spans="1:201" s="104" customFormat="1" ht="18.75" thickBot="1">
      <c r="A46" s="180" t="s">
        <v>173</v>
      </c>
      <c r="B46" s="181"/>
      <c r="C46" s="181"/>
      <c r="D46" s="181"/>
      <c r="E46" s="181"/>
      <c r="F46" s="181"/>
      <c r="G46" s="181"/>
      <c r="H46" s="181"/>
      <c r="I46" s="181"/>
      <c r="J46" s="181"/>
      <c r="K46" s="181"/>
      <c r="L46" s="181"/>
      <c r="M46" s="182"/>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row>
    <row r="47" spans="1:201" s="100" customFormat="1" ht="15">
      <c r="A47" s="128" t="s">
        <v>179</v>
      </c>
      <c r="B47" s="99"/>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row>
    <row r="48" spans="1:201" s="100" customFormat="1" ht="15">
      <c r="A48" s="129">
        <f>Survey!C205</f>
        <v>258</v>
      </c>
      <c r="B48" s="103" t="s">
        <v>180</v>
      </c>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row>
    <row r="49" spans="1:201" s="100" customFormat="1" ht="15">
      <c r="A49" s="129">
        <f>SUM(Survey!C187,Survey!C204)</f>
        <v>0</v>
      </c>
      <c r="B49" s="103" t="s">
        <v>181</v>
      </c>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c r="GS49" s="88"/>
    </row>
    <row r="50" spans="1:201" s="100" customFormat="1" ht="15">
      <c r="A50" s="130">
        <f>Survey!C208/100</f>
        <v>0</v>
      </c>
      <c r="B50" s="99" t="s">
        <v>171</v>
      </c>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row>
    <row r="51" spans="1:201" s="100" customFormat="1" ht="7.5" customHeight="1">
      <c r="A51" s="130"/>
      <c r="B51" s="99"/>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row>
    <row r="52" spans="1:201" s="100" customFormat="1" ht="15">
      <c r="A52" s="128" t="s">
        <v>182</v>
      </c>
      <c r="B52" s="99"/>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row>
    <row r="53" spans="1:201" s="100" customFormat="1" ht="15">
      <c r="A53" s="131" t="e">
        <f>SUM(B12:B45)</f>
        <v>#N/A</v>
      </c>
      <c r="B53" s="99" t="s">
        <v>174</v>
      </c>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row>
    <row r="54" spans="1:201" s="100" customFormat="1" ht="15">
      <c r="A54" s="132" t="s">
        <v>188</v>
      </c>
      <c r="B54" s="99" t="s">
        <v>178</v>
      </c>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row>
    <row r="55" spans="1:201" s="100" customFormat="1" ht="15">
      <c r="A55" s="129">
        <f>SUM(A54,A49)</f>
        <v>0</v>
      </c>
      <c r="B55" s="99" t="s">
        <v>183</v>
      </c>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row>
    <row r="56" spans="1:201" s="100" customFormat="1" ht="15">
      <c r="A56" s="133" t="e">
        <f>A54/(Survey!C205+A54)*100/100</f>
        <v>#VALUE!</v>
      </c>
      <c r="B56" s="99" t="s">
        <v>176</v>
      </c>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row>
    <row r="57" spans="1:201" s="100" customFormat="1" ht="15">
      <c r="A57" s="130" t="e">
        <f>A56+A6/100</f>
        <v>#VALUE!</v>
      </c>
      <c r="B57" s="99" t="s">
        <v>177</v>
      </c>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c r="GS57" s="88"/>
    </row>
    <row r="58" spans="1:201" s="110" customFormat="1" ht="15.75" thickBot="1">
      <c r="A58" s="134"/>
      <c r="B58" s="109" t="s">
        <v>187</v>
      </c>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135"/>
      <c r="GE58" s="135"/>
      <c r="GF58" s="135"/>
      <c r="GG58" s="135"/>
      <c r="GH58" s="135"/>
      <c r="GI58" s="135"/>
      <c r="GJ58" s="135"/>
      <c r="GK58" s="135"/>
      <c r="GL58" s="135"/>
      <c r="GM58" s="135"/>
      <c r="GN58" s="135"/>
      <c r="GO58" s="135"/>
      <c r="GP58" s="135"/>
      <c r="GQ58" s="135"/>
      <c r="GR58" s="135"/>
      <c r="GS58" s="135"/>
    </row>
    <row r="59" spans="1:201">
      <c r="C59" s="102"/>
    </row>
    <row r="60" spans="1:201">
      <c r="C60" s="102"/>
    </row>
  </sheetData>
  <mergeCells count="16">
    <mergeCell ref="A9:M9"/>
    <mergeCell ref="C13:L13"/>
    <mergeCell ref="C18:L18"/>
    <mergeCell ref="C23:L23"/>
    <mergeCell ref="C29:L29"/>
    <mergeCell ref="C14:L14"/>
    <mergeCell ref="C19:L19"/>
    <mergeCell ref="C24:L24"/>
    <mergeCell ref="C28:L28"/>
    <mergeCell ref="C33:L33"/>
    <mergeCell ref="A46:M46"/>
    <mergeCell ref="C38:L38"/>
    <mergeCell ref="C43:L43"/>
    <mergeCell ref="C39:L39"/>
    <mergeCell ref="C44:L44"/>
    <mergeCell ref="C34:L34"/>
  </mergeCells>
  <pageMargins left="0.7" right="0.7" top="0.75" bottom="0.75" header="0.3" footer="0.3"/>
  <pageSetup orientation="landscape" r:id="rId1"/>
  <headerFooter>
    <oddFooter>Page &amp;P of &amp;N</oddFooter>
  </headerFooter>
  <rowBreaks count="1" manualBreakCount="1">
    <brk id="35"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
  <sheetViews>
    <sheetView view="pageBreakPreview" zoomScale="115" zoomScaleNormal="100" zoomScaleSheetLayoutView="115" workbookViewId="0">
      <selection activeCell="B15" sqref="B15"/>
    </sheetView>
  </sheetViews>
  <sheetFormatPr defaultRowHeight="15"/>
  <cols>
    <col min="1" max="1" width="12.85546875" style="145" customWidth="1"/>
    <col min="2" max="2" width="124.5703125" customWidth="1"/>
  </cols>
  <sheetData>
    <row r="1" spans="1:2" s="149" customFormat="1">
      <c r="A1" s="148" t="s">
        <v>212</v>
      </c>
      <c r="B1" s="149" t="s">
        <v>213</v>
      </c>
    </row>
    <row r="2" spans="1:2">
      <c r="A2" s="146">
        <v>44259</v>
      </c>
      <c r="B2" s="147" t="s">
        <v>214</v>
      </c>
    </row>
  </sheetData>
  <pageMargins left="0.7" right="0.7"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Survey</vt:lpstr>
      <vt:lpstr>Implementation Plan</vt:lpstr>
      <vt:lpstr>Version Updates</vt:lpstr>
      <vt:lpstr>'Cover Sheet'!Print_Area</vt:lpstr>
      <vt:lpstr>'Implementation Plan'!Print_Area</vt:lpstr>
      <vt:lpstr>Survey!Print_Area</vt:lpstr>
      <vt:lpstr>'Version Updates'!Print_Area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Michrina</dc:creator>
  <cp:lastModifiedBy>Brittany Mayer</cp:lastModifiedBy>
  <cp:lastPrinted>2021-03-04T15:39:29Z</cp:lastPrinted>
  <dcterms:created xsi:type="dcterms:W3CDTF">2017-11-16T19:55:30Z</dcterms:created>
  <dcterms:modified xsi:type="dcterms:W3CDTF">2022-02-25T19:35:24Z</dcterms:modified>
</cp:coreProperties>
</file>